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770" windowHeight="5460" tabRatio="291" activeTab="1"/>
  </bookViews>
  <sheets>
    <sheet name="Feuil1" sheetId="1" r:id="rId1"/>
    <sheet name="graphe" sheetId="2" r:id="rId2"/>
    <sheet name="rang Article" sheetId="3" r:id="rId3"/>
    <sheet name="nb vistes par an" sheetId="4" r:id="rId4"/>
    <sheet name="Calc" sheetId="5" r:id="rId5"/>
  </sheets>
  <definedNames>
    <definedName name="som">'graphe'!$E$96</definedName>
    <definedName name="somarticl">'rang Article'!$G$1</definedName>
  </definedNames>
  <calcPr fullCalcOnLoad="1"/>
</workbook>
</file>

<file path=xl/sharedStrings.xml><?xml version="1.0" encoding="utf-8"?>
<sst xmlns="http://schemas.openxmlformats.org/spreadsheetml/2006/main" count="1546" uniqueCount="401">
  <si>
    <t>Trigonométrie</t>
  </si>
  <si>
    <t>Géométrie analytique</t>
  </si>
  <si>
    <t>Algèbre polynomiales</t>
  </si>
  <si>
    <t>Algèbre</t>
  </si>
  <si>
    <t>statistique : top 10 des articles</t>
  </si>
  <si>
    <t>Top Articles</t>
  </si>
  <si>
    <t>Logiciel mathématiques</t>
  </si>
  <si>
    <t>Logiciel Mathématiques</t>
  </si>
  <si>
    <t>Etude analytique de fonctions</t>
  </si>
  <si>
    <t>Analyse</t>
  </si>
  <si>
    <t>Curriculum vitae</t>
  </si>
  <si>
    <t>Curriculum Vitae</t>
  </si>
  <si>
    <t>Philosophie</t>
  </si>
  <si>
    <t>Science philosophique</t>
  </si>
  <si>
    <t>Schéma multifilaire d'un appartement de l'OPAC</t>
  </si>
  <si>
    <t>Blog/Site de Science physique</t>
  </si>
  <si>
    <t>Amour, Révoltes, Travail, Sociétés,</t>
  </si>
  <si>
    <t>POESIES</t>
  </si>
  <si>
    <t>Place de mathris dans le monde</t>
  </si>
  <si>
    <t>trie des articles par date</t>
  </si>
  <si>
    <t>Journal intime</t>
  </si>
  <si>
    <t>Journal intime 1</t>
  </si>
  <si>
    <t>Casier Judiciaire Franc Comptois</t>
  </si>
  <si>
    <t>Journal quotidien</t>
  </si>
  <si>
    <t>Blog - Site de Mathématique</t>
  </si>
  <si>
    <t>Blog-Sites de mathématiques</t>
  </si>
  <si>
    <t>Photos de familles, Prémonitoire ou Espace Times</t>
  </si>
  <si>
    <t>Equation du troisième degré</t>
  </si>
  <si>
    <t>Journal mathématique</t>
  </si>
  <si>
    <t>Synthèse mathématique</t>
  </si>
  <si>
    <t>Synthèse</t>
  </si>
  <si>
    <t>Test de personnalité (blog et site féminin, masculin)</t>
  </si>
  <si>
    <t>Billard, Pool 8,</t>
  </si>
  <si>
    <t>Billard</t>
  </si>
  <si>
    <t>Energie nucléaire</t>
  </si>
  <si>
    <t>Energie Nucléaire</t>
  </si>
  <si>
    <t>Science Physique</t>
  </si>
  <si>
    <t>rapport de virus, vers, cheval de troie</t>
  </si>
  <si>
    <t>Journal Informatique</t>
  </si>
  <si>
    <t>Nouveau fichier ; Fichier modifié</t>
  </si>
  <si>
    <t>Accueil</t>
  </si>
  <si>
    <t>vidéo métaphorique</t>
  </si>
  <si>
    <t>Vidéo méthaphorique (films, déssins animé, bd)</t>
  </si>
  <si>
    <t>Besançon : Facture dentaire reçu au mois de juillet</t>
  </si>
  <si>
    <t>Les nombres premier</t>
  </si>
  <si>
    <t>Arithmétique</t>
  </si>
  <si>
    <t>Journal quotidien 2</t>
  </si>
  <si>
    <t>Z5) Vos résultats</t>
  </si>
  <si>
    <t>Vos résultats</t>
  </si>
  <si>
    <t>Le viol féminin</t>
  </si>
  <si>
    <t>Electricité appartement</t>
  </si>
  <si>
    <t>Résultat sondage</t>
  </si>
  <si>
    <t>Qu'est ce qu'une société</t>
  </si>
  <si>
    <t>Science littéraire</t>
  </si>
  <si>
    <t>Journal intime sur le billard</t>
  </si>
  <si>
    <t>Décès de proche</t>
  </si>
  <si>
    <t>Dècès</t>
  </si>
  <si>
    <t>Macro Electricité</t>
  </si>
  <si>
    <t>Comptabilité informatisé</t>
  </si>
  <si>
    <t>Comptabilité (informatique)</t>
  </si>
  <si>
    <t>Electricité</t>
  </si>
  <si>
    <t>Programmation informatique</t>
  </si>
  <si>
    <t>Programme informatique</t>
  </si>
  <si>
    <t>Journal sociétal</t>
  </si>
  <si>
    <t>Journal des travaux</t>
  </si>
  <si>
    <t>Mes anciens pots de champagnole</t>
  </si>
  <si>
    <t>Les cafés mathématiques</t>
  </si>
  <si>
    <t>ZZ) mes réponses</t>
  </si>
  <si>
    <t>Mentalité féminne</t>
  </si>
  <si>
    <t>Dictionnaire electronique</t>
  </si>
  <si>
    <t>Géométrie spatiale</t>
  </si>
  <si>
    <t>Géométrie Classique</t>
  </si>
  <si>
    <t>Fait commis par l'Udaf</t>
  </si>
  <si>
    <t>Service Sociaux (udaf, caf, cms)</t>
  </si>
  <si>
    <t>Matériel électrotechnique</t>
  </si>
  <si>
    <t>Pas de catégorie</t>
  </si>
  <si>
    <t>Sites temporaire</t>
  </si>
  <si>
    <t>blog-site scientifique, économique, politique</t>
  </si>
  <si>
    <t>Extraction des racines</t>
  </si>
  <si>
    <t>Programme informatique (personnel)</t>
  </si>
  <si>
    <t>Sites Electrotechnique</t>
  </si>
  <si>
    <t>Activité paranormale</t>
  </si>
  <si>
    <t>Blog - site Paranormale</t>
  </si>
  <si>
    <t>Réactions télévisuelles de divers sujet mathématiques</t>
  </si>
  <si>
    <t>Blog-Site philosophiquo-littéraire</t>
  </si>
  <si>
    <t>Revue mathématiques</t>
  </si>
  <si>
    <t>Revue mathématiques moderne</t>
  </si>
  <si>
    <t>Navires spatials</t>
  </si>
  <si>
    <t>Déssins informatique (cinéma, manga)</t>
  </si>
  <si>
    <t>Atomistique</t>
  </si>
  <si>
    <t>Electrotechnique</t>
  </si>
  <si>
    <t>Géométrie</t>
  </si>
  <si>
    <t>Le bétisier mathématique</t>
  </si>
  <si>
    <t>SOURIS ET UV</t>
  </si>
  <si>
    <t>Commentaire diverses</t>
  </si>
  <si>
    <t>Blog, sites, forum temporaire</t>
  </si>
  <si>
    <t>La trigonométrie</t>
  </si>
  <si>
    <t>Mes constations</t>
  </si>
  <si>
    <t>Photographie</t>
  </si>
  <si>
    <t>Phtotos</t>
  </si>
  <si>
    <t>Ecologie 2012</t>
  </si>
  <si>
    <t>z) Mes réactions par rapport à la télévisions et autres remarques qui vont dans ce sens</t>
  </si>
  <si>
    <t>Commentaire</t>
  </si>
  <si>
    <t>Ce que sont devenu mes anciens amis</t>
  </si>
  <si>
    <t>Anciens amis</t>
  </si>
  <si>
    <t>Les remerciements</t>
  </si>
  <si>
    <t>liens hypertexte de Science Physique</t>
  </si>
  <si>
    <t>Informatique : Hackage, Crackage, Code source, Cryptographie</t>
  </si>
  <si>
    <t>Football</t>
  </si>
  <si>
    <t>Articles sur les tests psychotechniques</t>
  </si>
  <si>
    <t>Tests psychotechniques</t>
  </si>
  <si>
    <t>Jeux d'échecs</t>
  </si>
  <si>
    <t>Sport et Passions</t>
  </si>
  <si>
    <t>Fiche des pays</t>
  </si>
  <si>
    <t>Fiches des pays</t>
  </si>
  <si>
    <t>Biologie - médecine - Cigarette</t>
  </si>
  <si>
    <t>Tennis</t>
  </si>
  <si>
    <t>Blog4ever</t>
  </si>
  <si>
    <t>Jeux d'Echecs</t>
  </si>
  <si>
    <t>Continent afriquain</t>
  </si>
  <si>
    <t>INTERNATIONAL</t>
  </si>
  <si>
    <t>La conscience</t>
  </si>
  <si>
    <t>Blog - Site féminine</t>
  </si>
  <si>
    <t>Magazine féminin</t>
  </si>
  <si>
    <t>lexiques mathématiques</t>
  </si>
  <si>
    <t>Vocabulaire</t>
  </si>
  <si>
    <t>David Capello</t>
  </si>
  <si>
    <t>Cartes géographiques</t>
  </si>
  <si>
    <t>Cartes Géographiques</t>
  </si>
  <si>
    <t>Test psychotechnique</t>
  </si>
  <si>
    <t>Forum mathématique</t>
  </si>
  <si>
    <t>quelques exemple de vidéo en faculté ou prépa science</t>
  </si>
  <si>
    <t>vidéo math</t>
  </si>
  <si>
    <t>Blog - Site de comptabilité</t>
  </si>
  <si>
    <t>Blog-site politiques, économique</t>
  </si>
  <si>
    <t>a) Remerciement</t>
  </si>
  <si>
    <t>Effet de serre</t>
  </si>
  <si>
    <t>Blog-Sites Ecolo-chimique</t>
  </si>
  <si>
    <t>Besançon</t>
  </si>
  <si>
    <t>Blog-site payant hypothétique</t>
  </si>
  <si>
    <t>La géométrie classique</t>
  </si>
  <si>
    <t>Les mathématiques littéraires</t>
  </si>
  <si>
    <t>La cryptographie</t>
  </si>
  <si>
    <t>Equation du premier degré</t>
  </si>
  <si>
    <t>Articles, blog, sites écologique</t>
  </si>
  <si>
    <t>La couche d'ozone</t>
  </si>
  <si>
    <t>Mes fautes d'orthographes</t>
  </si>
  <si>
    <t>Mathématiques - Freins - Les vraies raisons</t>
  </si>
  <si>
    <t>cafés mathématiques</t>
  </si>
  <si>
    <t>Réaction télévisuelle</t>
  </si>
  <si>
    <t>Langues étrangère</t>
  </si>
  <si>
    <t>wikiversité</t>
  </si>
  <si>
    <t>Infections alimentaire</t>
  </si>
  <si>
    <t>blog-sites biologique et agroalimentaire</t>
  </si>
  <si>
    <t>Système d'équation ou matrice (3;3)</t>
  </si>
  <si>
    <t>les fonctions logarithmiques</t>
  </si>
  <si>
    <t>fonctions numériques</t>
  </si>
  <si>
    <t>calcul différentiel et intégral</t>
  </si>
  <si>
    <t>Logarithmes</t>
  </si>
  <si>
    <t>m</t>
  </si>
  <si>
    <t>s</t>
  </si>
  <si>
    <t>math</t>
  </si>
  <si>
    <t>statistique</t>
  </si>
  <si>
    <t>mi</t>
  </si>
  <si>
    <t>CV</t>
  </si>
  <si>
    <t>cv</t>
  </si>
  <si>
    <t>l</t>
  </si>
  <si>
    <t>technologie</t>
  </si>
  <si>
    <t>t</t>
  </si>
  <si>
    <t>Ji</t>
  </si>
  <si>
    <t>stats</t>
  </si>
  <si>
    <t>math info</t>
  </si>
  <si>
    <t>ji</t>
  </si>
  <si>
    <t>bsm</t>
  </si>
  <si>
    <t>blog, sit de math</t>
  </si>
  <si>
    <t>jm</t>
  </si>
  <si>
    <t>sport</t>
  </si>
  <si>
    <t>sp</t>
  </si>
  <si>
    <t>physique</t>
  </si>
  <si>
    <t>p</t>
  </si>
  <si>
    <t>vidéo</t>
  </si>
  <si>
    <t>v</t>
  </si>
  <si>
    <t>c</t>
  </si>
  <si>
    <t>autre blog et sites</t>
  </si>
  <si>
    <t>abs</t>
  </si>
  <si>
    <t>d</t>
  </si>
  <si>
    <t>divers</t>
  </si>
  <si>
    <t>jlm</t>
  </si>
  <si>
    <t>jq</t>
  </si>
  <si>
    <t>hist et géo</t>
  </si>
  <si>
    <t>HG</t>
  </si>
  <si>
    <t>hg</t>
  </si>
  <si>
    <t>hjm</t>
  </si>
  <si>
    <t>a</t>
  </si>
  <si>
    <t>al</t>
  </si>
  <si>
    <t>an</t>
  </si>
  <si>
    <t>bsp</t>
  </si>
  <si>
    <t>e</t>
  </si>
  <si>
    <t>vjm</t>
  </si>
  <si>
    <t>pc</t>
  </si>
  <si>
    <t>ga</t>
  </si>
  <si>
    <t>chimie</t>
  </si>
  <si>
    <t>ar</t>
  </si>
  <si>
    <t>gc</t>
  </si>
  <si>
    <t>jinf</t>
  </si>
  <si>
    <t>journal informatique</t>
  </si>
  <si>
    <t>Economie</t>
  </si>
  <si>
    <t>stat</t>
  </si>
  <si>
    <t>algèbre</t>
  </si>
  <si>
    <t>analyse</t>
  </si>
  <si>
    <t>géométrie analytique</t>
  </si>
  <si>
    <t>Géométrie classique</t>
  </si>
  <si>
    <t>arithmétique</t>
  </si>
  <si>
    <t>vos journaux mathématiques</t>
  </si>
  <si>
    <t>blog sites mathématique</t>
  </si>
  <si>
    <t>journal mathématiques</t>
  </si>
  <si>
    <t>Journal de physique et de chimie</t>
  </si>
  <si>
    <t>Economie (comptabilité, politique)</t>
  </si>
  <si>
    <t>curriculum vitae</t>
  </si>
  <si>
    <t>blog sites de physique</t>
  </si>
  <si>
    <t>histoire et géographie</t>
  </si>
  <si>
    <t>h</t>
  </si>
  <si>
    <t>Acueil</t>
  </si>
  <si>
    <t>littéraraire</t>
  </si>
  <si>
    <t>journaux intimes</t>
  </si>
  <si>
    <t>journal quotidien</t>
  </si>
  <si>
    <t xml:space="preserve">autre blogs et sites </t>
  </si>
  <si>
    <t>Journaux de physique et de chimie</t>
  </si>
  <si>
    <t>Journal informatique</t>
  </si>
  <si>
    <t>Jounaux Intime</t>
  </si>
  <si>
    <t>Journaux quotidien</t>
  </si>
  <si>
    <t>Mathématiques</t>
  </si>
  <si>
    <t>division polynomiale</t>
  </si>
  <si>
    <t>Equation du troisième degré, Z auctore</t>
  </si>
  <si>
    <t>Equation du second degré</t>
  </si>
  <si>
    <t>Identité remarquable</t>
  </si>
  <si>
    <t>suite numérique</t>
  </si>
  <si>
    <t>Nombre complexe</t>
  </si>
  <si>
    <t>Système d'équation de 2 inconnue à 2 variable</t>
  </si>
  <si>
    <t>Système d'équation de 3 inconnue à 3 variable</t>
  </si>
  <si>
    <t>Identité remarquable du second degré</t>
  </si>
  <si>
    <t>Intégrale</t>
  </si>
  <si>
    <t>Intégrale rationnelle</t>
  </si>
  <si>
    <t>Différentielle</t>
  </si>
  <si>
    <t>Primitive de fonction rationnelle</t>
  </si>
  <si>
    <t>rapport logaritthmique</t>
  </si>
  <si>
    <t>Suite numérique</t>
  </si>
  <si>
    <t>Série numérique</t>
  </si>
  <si>
    <t>Matrice</t>
  </si>
  <si>
    <t>Trigo pdf</t>
  </si>
  <si>
    <t>trigo hyp</t>
  </si>
  <si>
    <t>janvier</t>
  </si>
  <si>
    <t>1214 visites</t>
  </si>
  <si>
    <t>février</t>
  </si>
  <si>
    <t>1092 visites</t>
  </si>
  <si>
    <t>mars</t>
  </si>
  <si>
    <t>1430 visites</t>
  </si>
  <si>
    <t>avril</t>
  </si>
  <si>
    <t>1730 visites</t>
  </si>
  <si>
    <t>mai</t>
  </si>
  <si>
    <t>1880 visites</t>
  </si>
  <si>
    <t>juin</t>
  </si>
  <si>
    <t>2347 visites</t>
  </si>
  <si>
    <t>juillet</t>
  </si>
  <si>
    <t>2521 visites</t>
  </si>
  <si>
    <t>août</t>
  </si>
  <si>
    <t>3004 visites</t>
  </si>
  <si>
    <t>septembre</t>
  </si>
  <si>
    <t>2527 visites</t>
  </si>
  <si>
    <t>octobre</t>
  </si>
  <si>
    <t>3209 visites</t>
  </si>
  <si>
    <t>novembre</t>
  </si>
  <si>
    <t>3497 visites</t>
  </si>
  <si>
    <t>décembre</t>
  </si>
  <si>
    <t>3229 visites</t>
  </si>
  <si>
    <t>Année 2012</t>
  </si>
  <si>
    <t>syntèse</t>
  </si>
  <si>
    <t>synthèse mathématique</t>
  </si>
  <si>
    <t>synthèse mathématiques</t>
  </si>
  <si>
    <t>Année</t>
  </si>
  <si>
    <t>mois</t>
  </si>
  <si>
    <t>2009-20012</t>
  </si>
  <si>
    <t>moyenne mensuel</t>
  </si>
  <si>
    <t>personne par mois sur 3 années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</si>
  <si>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</si>
  <si>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</si>
  <si>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</si>
  <si>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</si>
  <si>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</si>
  <si>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</si>
  <si>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</si>
  <si>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</si>
  <si>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</si>
  <si>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</si>
  <si>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517 visites</t>
  </si>
  <si>
    <t>493 visites</t>
  </si>
  <si>
    <t>504 visites</t>
  </si>
  <si>
    <t>519 visites</t>
  </si>
  <si>
    <t>506 visites</t>
  </si>
  <si>
    <t>444 visites</t>
  </si>
  <si>
    <t>384 visites</t>
  </si>
  <si>
    <t>395 visites</t>
  </si>
  <si>
    <t>520 visites</t>
  </si>
  <si>
    <t>648 visites</t>
  </si>
  <si>
    <t>644 visites</t>
  </si>
  <si>
    <t>688 visites</t>
  </si>
  <si>
    <t>52 visites</t>
  </si>
  <si>
    <t>133 visites</t>
  </si>
  <si>
    <t>208 visites</t>
  </si>
  <si>
    <t>213 visites</t>
  </si>
  <si>
    <t>260 visites</t>
  </si>
  <si>
    <t>237 visites</t>
  </si>
  <si>
    <t>244 visites</t>
  </si>
  <si>
    <t>299 visites</t>
  </si>
  <si>
    <t>397 visites</t>
  </si>
  <si>
    <t>704 visites</t>
  </si>
  <si>
    <t>571 visites</t>
  </si>
  <si>
    <t>759 visites</t>
  </si>
  <si>
    <t>623 visites</t>
  </si>
  <si>
    <t>916 visites</t>
  </si>
  <si>
    <t>1148 visites</t>
  </si>
  <si>
    <t>1211 visites</t>
  </si>
  <si>
    <t>1537 visites</t>
  </si>
  <si>
    <t>2176 visites</t>
  </si>
  <si>
    <t>2023 visites</t>
  </si>
  <si>
    <t>1603 visites</t>
  </si>
  <si>
    <t>1760 visites</t>
  </si>
  <si>
    <t>Nombre de visites</t>
  </si>
  <si>
    <t xml:space="preserve">nombre de téléchargement </t>
  </si>
  <si>
    <t>st</t>
  </si>
  <si>
    <t>vm</t>
  </si>
  <si>
    <t>Vocabulaire, définition, lexique mathématique</t>
  </si>
  <si>
    <t>Vocabulaire mathématique</t>
  </si>
  <si>
    <t>nombre de clic : nbre téléchargement</t>
  </si>
  <si>
    <t>rang</t>
  </si>
  <si>
    <t>libéllé</t>
  </si>
  <si>
    <t>catégorie</t>
  </si>
  <si>
    <t>nb visite</t>
  </si>
  <si>
    <t>nb téléchargement</t>
  </si>
  <si>
    <t>Trigonométrie algébrique</t>
  </si>
  <si>
    <t>trigonométrie analytique</t>
  </si>
  <si>
    <t>40 ième</t>
  </si>
  <si>
    <t>20 ième</t>
  </si>
  <si>
    <t>7 ième</t>
  </si>
  <si>
    <t>Division polynomiales</t>
  </si>
  <si>
    <t>Equation du quatrième degré</t>
  </si>
  <si>
    <t>Système d'équation (2;2)</t>
  </si>
  <si>
    <t>Système d'équation (3;3)</t>
  </si>
  <si>
    <t>Nombres complexes</t>
  </si>
  <si>
    <t>Trigonométrie hyperbolique</t>
  </si>
  <si>
    <t>Calculs Matriciel</t>
  </si>
  <si>
    <t>Algèbre financière</t>
  </si>
  <si>
    <t>Fonction du troisième degré</t>
  </si>
  <si>
    <t>Fonction irrationnelles</t>
  </si>
  <si>
    <t>Fr</t>
  </si>
  <si>
    <t>Us</t>
  </si>
  <si>
    <t>Monde</t>
  </si>
  <si>
    <t>Moi</t>
  </si>
  <si>
    <t>Us XVIIIème</t>
  </si>
  <si>
    <t>6ième</t>
  </si>
  <si>
    <t>28 ième fr</t>
  </si>
  <si>
    <t>40ième</t>
  </si>
  <si>
    <t>30ième</t>
  </si>
  <si>
    <t>Différentielle Newtonniène</t>
  </si>
  <si>
    <t>40ieme</t>
  </si>
  <si>
    <t>Résumé ou synthèse</t>
  </si>
  <si>
    <t>Classement télévisuel et sportif (parabole, deg2), mais non classé en informatique</t>
  </si>
  <si>
    <t>01</t>
  </si>
  <si>
    <t>Formulaire</t>
  </si>
  <si>
    <t>Mise en forme</t>
  </si>
  <si>
    <t>Mise en forme du fascicule</t>
  </si>
  <si>
    <t>Mise en forme du blog</t>
  </si>
  <si>
    <t>synthèse</t>
  </si>
  <si>
    <t>sur environ une centaine de sites et blog français et étranger</t>
  </si>
  <si>
    <t>Trigonométrie basique</t>
  </si>
  <si>
    <t>Trigonométrie développée</t>
  </si>
  <si>
    <t>10ième</t>
  </si>
  <si>
    <t>Calcul intégral</t>
  </si>
  <si>
    <t>Etude de fonctions</t>
  </si>
  <si>
    <t>Fonctions du premier degré</t>
  </si>
  <si>
    <t>Fonctions du second degré</t>
  </si>
  <si>
    <t>Fonction du quatrième degré</t>
  </si>
  <si>
    <t>Fonction du cinquième degré</t>
  </si>
  <si>
    <t>Fonctions polynomiales</t>
  </si>
  <si>
    <t>Fonctions rationnelles</t>
  </si>
  <si>
    <t>Fonctions trigonométriques</t>
  </si>
  <si>
    <t>Fonctions trigonométriques hyperboliques</t>
  </si>
  <si>
    <t>fonctions logarithmiques</t>
  </si>
  <si>
    <t>fonctions exponentielles</t>
  </si>
  <si>
    <t>324-378 ième</t>
  </si>
  <si>
    <t>Place Générale</t>
  </si>
  <si>
    <t>Place par étapes :</t>
  </si>
  <si>
    <t>Mes autres blogs</t>
  </si>
  <si>
    <t>Vidéo blogs</t>
  </si>
  <si>
    <t>Billard reprise ferme</t>
  </si>
  <si>
    <t>billard carabole</t>
  </si>
  <si>
    <t>http://www.wideo.fr/search/?q=user:cappello</t>
  </si>
  <si>
    <t>Total</t>
  </si>
  <si>
    <t>http://science-physique.blog4ever.com/blog/index-379592.html</t>
  </si>
  <si>
    <t xml:space="preserve">http://capello.blog4ever.com/blog/index-371186.html </t>
  </si>
  <si>
    <t xml:space="preserve">http://mathris.blog4ever.com/blog/index-310546.html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</si>
</sst>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00"/>
    <numFmt numFmtId="168" formatCode="0.0"/>
    <numFmt numFmtId="169" formatCode="_-* #,##0.00\ _F_-;\-* #,##0.00\ _F_-;_-* &quot;-&quot;??\ _F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\ &quot;F&quot;_-;\-* #,##0\ &quot;F&quot;_-;_-* &quot;-&quot;\ &quot;F&quot;_-;_-@_-"/>
  </numFmts>
  <fonts count="3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12"/>
      <name val="Arial"/>
      <family val="0"/>
    </font>
    <font>
      <sz val="8.2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15.5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/>
      <top style="thin"/>
      <bottom style="thin">
        <color indexed="31"/>
      </bottom>
    </border>
    <border>
      <left style="thin">
        <color indexed="31"/>
      </left>
      <right style="thin"/>
      <top style="thin">
        <color indexed="31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4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24" borderId="0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24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10" fontId="0" fillId="0" borderId="0" xfId="52" applyNumberFormat="1" applyBorder="1" applyAlignment="1">
      <alignment/>
    </xf>
    <xf numFmtId="0" fontId="1" fillId="24" borderId="18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 vertical="center"/>
    </xf>
    <xf numFmtId="0" fontId="1" fillId="24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7" fillId="24" borderId="24" xfId="0" applyFont="1" applyFill="1" applyBorder="1" applyAlignment="1">
      <alignment horizontal="center" wrapText="1"/>
    </xf>
    <xf numFmtId="0" fontId="1" fillId="24" borderId="25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2" fillId="24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2" fillId="24" borderId="18" xfId="0" applyFont="1" applyFill="1" applyBorder="1" applyAlignment="1">
      <alignment horizontal="left" wrapText="1"/>
    </xf>
    <xf numFmtId="0" fontId="2" fillId="24" borderId="17" xfId="0" applyFont="1" applyFill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18" xfId="0" applyBorder="1" applyAlignment="1">
      <alignment horizontal="center"/>
    </xf>
    <xf numFmtId="10" fontId="0" fillId="0" borderId="0" xfId="52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4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wrapText="1"/>
    </xf>
    <xf numFmtId="0" fontId="1" fillId="24" borderId="27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1" fillId="0" borderId="0" xfId="45" applyAlignment="1">
      <alignment/>
    </xf>
    <xf numFmtId="0" fontId="21" fillId="0" borderId="0" xfId="45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Nombre de visites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Calc!$G$3:$G$26</c:f>
              <c:strCache>
                <c:ptCount val="24"/>
                <c:pt idx="0">
                  <c:v>Acueil</c:v>
                </c:pt>
                <c:pt idx="1">
                  <c:v>algèbre</c:v>
                </c:pt>
                <c:pt idx="2">
                  <c:v>analyse</c:v>
                </c:pt>
                <c:pt idx="3">
                  <c:v>géométrie analytique</c:v>
                </c:pt>
                <c:pt idx="4">
                  <c:v>Géométrie classique</c:v>
                </c:pt>
                <c:pt idx="5">
                  <c:v>arithmétique</c:v>
                </c:pt>
                <c:pt idx="6">
                  <c:v>synthèse mathématiques</c:v>
                </c:pt>
                <c:pt idx="7">
                  <c:v>vos journaux mathématiques</c:v>
                </c:pt>
                <c:pt idx="8">
                  <c:v>journal mathématiques</c:v>
                </c:pt>
                <c:pt idx="9">
                  <c:v>blog sites mathématique</c:v>
                </c:pt>
                <c:pt idx="10">
                  <c:v>Journal de physique et de chimie</c:v>
                </c:pt>
                <c:pt idx="11">
                  <c:v>journal informatique</c:v>
                </c:pt>
                <c:pt idx="12">
                  <c:v>Economie (comptabilité, politique)</c:v>
                </c:pt>
                <c:pt idx="13">
                  <c:v>sport</c:v>
                </c:pt>
                <c:pt idx="14">
                  <c:v>curriculum vitae</c:v>
                </c:pt>
                <c:pt idx="15">
                  <c:v>blog sites de physique</c:v>
                </c:pt>
                <c:pt idx="16">
                  <c:v>histoire et géographie</c:v>
                </c:pt>
                <c:pt idx="17">
                  <c:v>littéraraire</c:v>
                </c:pt>
                <c:pt idx="18">
                  <c:v>statistique</c:v>
                </c:pt>
                <c:pt idx="19">
                  <c:v>journaux intimes</c:v>
                </c:pt>
                <c:pt idx="20">
                  <c:v>journal quotidien</c:v>
                </c:pt>
                <c:pt idx="21">
                  <c:v>vidéo</c:v>
                </c:pt>
                <c:pt idx="22">
                  <c:v>autre blogs et sites </c:v>
                </c:pt>
                <c:pt idx="23">
                  <c:v>divers</c:v>
                </c:pt>
              </c:strCache>
            </c:strRef>
          </c:cat>
          <c:val>
            <c:numRef>
              <c:f>Calc!$H$3:$H$26</c:f>
              <c:numCache>
                <c:ptCount val="24"/>
                <c:pt idx="0">
                  <c:v>150</c:v>
                </c:pt>
                <c:pt idx="1">
                  <c:v>990</c:v>
                </c:pt>
                <c:pt idx="2">
                  <c:v>540</c:v>
                </c:pt>
                <c:pt idx="3">
                  <c:v>2177</c:v>
                </c:pt>
                <c:pt idx="4">
                  <c:v>128</c:v>
                </c:pt>
                <c:pt idx="5">
                  <c:v>113</c:v>
                </c:pt>
                <c:pt idx="6">
                  <c:v>199</c:v>
                </c:pt>
                <c:pt idx="7">
                  <c:v>37</c:v>
                </c:pt>
                <c:pt idx="8">
                  <c:v>443</c:v>
                </c:pt>
                <c:pt idx="9">
                  <c:v>219</c:v>
                </c:pt>
                <c:pt idx="10">
                  <c:v>759</c:v>
                </c:pt>
                <c:pt idx="11">
                  <c:v>160</c:v>
                </c:pt>
                <c:pt idx="12">
                  <c:v>26</c:v>
                </c:pt>
                <c:pt idx="13">
                  <c:v>438</c:v>
                </c:pt>
                <c:pt idx="14">
                  <c:v>1035</c:v>
                </c:pt>
                <c:pt idx="15">
                  <c:v>0</c:v>
                </c:pt>
                <c:pt idx="16">
                  <c:v>88</c:v>
                </c:pt>
                <c:pt idx="17">
                  <c:v>980</c:v>
                </c:pt>
                <c:pt idx="18">
                  <c:v>1503</c:v>
                </c:pt>
                <c:pt idx="19">
                  <c:v>1439</c:v>
                </c:pt>
                <c:pt idx="20">
                  <c:v>741</c:v>
                </c:pt>
                <c:pt idx="21">
                  <c:v>121</c:v>
                </c:pt>
                <c:pt idx="22">
                  <c:v>61</c:v>
                </c:pt>
                <c:pt idx="23">
                  <c:v>154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</c:spPr>
          </c:dPt>
          <c:dPt>
            <c:idx val="5"/>
            <c:spPr>
              <a:blipFill>
                <a:blip r:embed="rId5"/>
                <a:srcRect/>
                <a:tile sx="100000" sy="100000" flip="none" algn="tl"/>
              </a:blipFill>
            </c:spPr>
          </c:dPt>
          <c:dPt>
            <c:idx val="6"/>
            <c:spPr>
              <a:blipFill>
                <a:blip r:embed="rId6"/>
                <a:srcRect/>
                <a:tile sx="100000" sy="100000" flip="none" algn="tl"/>
              </a:blip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graphe!$C$156:$C$163</c:f>
              <c:strCache/>
            </c:strRef>
          </c:cat>
          <c:val>
            <c:numRef>
              <c:f>graphe!$D$156:$D$163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Calc!$G$40:$G$48</c:f>
              <c:strCache>
                <c:ptCount val="9"/>
                <c:pt idx="0">
                  <c:v>algèbre</c:v>
                </c:pt>
                <c:pt idx="1">
                  <c:v>analyse</c:v>
                </c:pt>
                <c:pt idx="2">
                  <c:v>géométrie analytique</c:v>
                </c:pt>
                <c:pt idx="3">
                  <c:v>Géométrie classique</c:v>
                </c:pt>
                <c:pt idx="4">
                  <c:v>arithmétique</c:v>
                </c:pt>
                <c:pt idx="5">
                  <c:v>vos journaux mathématiques</c:v>
                </c:pt>
                <c:pt idx="6">
                  <c:v>journal mathématiques</c:v>
                </c:pt>
                <c:pt idx="7">
                  <c:v>blog sites mathématique</c:v>
                </c:pt>
                <c:pt idx="8">
                  <c:v>synthèse mathématiques</c:v>
                </c:pt>
              </c:strCache>
            </c:strRef>
          </c:cat>
          <c:val>
            <c:numRef>
              <c:f>Calc!$H$40:$H$48</c:f>
              <c:numCache>
                <c:ptCount val="9"/>
                <c:pt idx="0">
                  <c:v>990</c:v>
                </c:pt>
                <c:pt idx="1">
                  <c:v>540</c:v>
                </c:pt>
                <c:pt idx="2">
                  <c:v>2177</c:v>
                </c:pt>
                <c:pt idx="3">
                  <c:v>128</c:v>
                </c:pt>
                <c:pt idx="4">
                  <c:v>113</c:v>
                </c:pt>
                <c:pt idx="5">
                  <c:v>37</c:v>
                </c:pt>
                <c:pt idx="6">
                  <c:v>443</c:v>
                </c:pt>
                <c:pt idx="7">
                  <c:v>219</c:v>
                </c:pt>
                <c:pt idx="8">
                  <c:v>199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nombre de téléchargement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spPr>
              <a:solidFill>
                <a:srgbClr val="C0C0C0"/>
              </a:solidFill>
            </c:spPr>
          </c:dPt>
          <c:dPt>
            <c:idx val="14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graphe!$C$97:$C$119</c:f>
              <c:strCache/>
            </c:strRef>
          </c:cat>
          <c:val>
            <c:numRef>
              <c:f>graphe!$D$97:$D$119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nombre de visites / mois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graphe!$H$96:$H$107</c:f>
              <c:strCache/>
            </c:strRef>
          </c:cat>
          <c:val>
            <c:numRef>
              <c:f>graphe!$I$96:$I$107</c:f>
              <c:numCache/>
            </c:numRef>
          </c:val>
        </c:ser>
        <c:gapWidth val="100"/>
        <c:axId val="41646427"/>
        <c:axId val="4532640"/>
      </c:barChart>
      <c:catAx>
        <c:axId val="41646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640"/>
        <c:crosses val="autoZero"/>
        <c:auto val="1"/>
        <c:lblOffset val="100"/>
        <c:noMultiLvlLbl val="0"/>
      </c:catAx>
      <c:valAx>
        <c:axId val="4532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6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03075"/>
          <c:w val="0.398"/>
          <c:h val="0.89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Calc!$C$330:$C$333</c:f>
              <c:strCache>
                <c:ptCount val="4"/>
                <c:pt idx="0">
                  <c:v>http://mathris.blog4ever.com/blog/index-310546.html </c:v>
                </c:pt>
                <c:pt idx="1">
                  <c:v>http://capello.blog4ever.com/blog/index-371186.html </c:v>
                </c:pt>
                <c:pt idx="2">
                  <c:v>http://www.wideo.fr/search/?q=user:cappello</c:v>
                </c:pt>
                <c:pt idx="3">
                  <c:v>http://science-physique.blog4ever.com/blog/index-379592.html</c:v>
                </c:pt>
              </c:strCache>
            </c:strRef>
          </c:cat>
          <c:val>
            <c:numRef>
              <c:f>Calc!$D$330:$D$333</c:f>
              <c:numCache>
                <c:ptCount val="4"/>
                <c:pt idx="0">
                  <c:v>55477</c:v>
                </c:pt>
                <c:pt idx="1">
                  <c:v>12414</c:v>
                </c:pt>
                <c:pt idx="2">
                  <c:v>1078</c:v>
                </c:pt>
                <c:pt idx="3">
                  <c:v>2923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025"/>
          <c:y val="0.0435"/>
          <c:w val="0.391"/>
          <c:h val="0.85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Calc!$C$330:$C$333</c:f>
              <c:strCache/>
            </c:strRef>
          </c:cat>
          <c:val>
            <c:numRef>
              <c:f>Calc!$D$330:$D$333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933450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19050" y="4391025"/>
        <a:ext cx="67056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27</xdr:row>
      <xdr:rowOff>0</xdr:rowOff>
    </xdr:from>
    <xdr:to>
      <xdr:col>9</xdr:col>
      <xdr:colOff>276225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6800850" y="4371975"/>
        <a:ext cx="55816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44</xdr:row>
      <xdr:rowOff>104775</xdr:rowOff>
    </xdr:from>
    <xdr:to>
      <xdr:col>9</xdr:col>
      <xdr:colOff>295275</xdr:colOff>
      <xdr:row>61</xdr:row>
      <xdr:rowOff>66675</xdr:rowOff>
    </xdr:to>
    <xdr:graphicFrame>
      <xdr:nvGraphicFramePr>
        <xdr:cNvPr id="3" name="Chart 5"/>
        <xdr:cNvGraphicFramePr/>
      </xdr:nvGraphicFramePr>
      <xdr:xfrm>
        <a:off x="6800850" y="7229475"/>
        <a:ext cx="56007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62</xdr:row>
      <xdr:rowOff>9525</xdr:rowOff>
    </xdr:from>
    <xdr:to>
      <xdr:col>3</xdr:col>
      <xdr:colOff>933450</xdr:colOff>
      <xdr:row>92</xdr:row>
      <xdr:rowOff>142875</xdr:rowOff>
    </xdr:to>
    <xdr:graphicFrame>
      <xdr:nvGraphicFramePr>
        <xdr:cNvPr id="4" name="Chart 6"/>
        <xdr:cNvGraphicFramePr/>
      </xdr:nvGraphicFramePr>
      <xdr:xfrm>
        <a:off x="28575" y="10048875"/>
        <a:ext cx="669607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57150</xdr:colOff>
      <xdr:row>62</xdr:row>
      <xdr:rowOff>9525</xdr:rowOff>
    </xdr:from>
    <xdr:to>
      <xdr:col>9</xdr:col>
      <xdr:colOff>361950</xdr:colOff>
      <xdr:row>92</xdr:row>
      <xdr:rowOff>114300</xdr:rowOff>
    </xdr:to>
    <xdr:graphicFrame>
      <xdr:nvGraphicFramePr>
        <xdr:cNvPr id="5" name="Chart 10"/>
        <xdr:cNvGraphicFramePr/>
      </xdr:nvGraphicFramePr>
      <xdr:xfrm>
        <a:off x="6781800" y="10048875"/>
        <a:ext cx="5686425" cy="4962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0</xdr:row>
      <xdr:rowOff>114300</xdr:rowOff>
    </xdr:from>
    <xdr:to>
      <xdr:col>9</xdr:col>
      <xdr:colOff>304800</xdr:colOff>
      <xdr:row>26</xdr:row>
      <xdr:rowOff>133350</xdr:rowOff>
    </xdr:to>
    <xdr:graphicFrame>
      <xdr:nvGraphicFramePr>
        <xdr:cNvPr id="6" name="Chart 12"/>
        <xdr:cNvGraphicFramePr/>
      </xdr:nvGraphicFramePr>
      <xdr:xfrm>
        <a:off x="85725" y="114300"/>
        <a:ext cx="12325350" cy="4229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335</xdr:row>
      <xdr:rowOff>123825</xdr:rowOff>
    </xdr:from>
    <xdr:to>
      <xdr:col>4</xdr:col>
      <xdr:colOff>28575</xdr:colOff>
      <xdr:row>361</xdr:row>
      <xdr:rowOff>133350</xdr:rowOff>
    </xdr:to>
    <xdr:graphicFrame>
      <xdr:nvGraphicFramePr>
        <xdr:cNvPr id="1" name="Chart 1"/>
        <xdr:cNvGraphicFramePr/>
      </xdr:nvGraphicFramePr>
      <xdr:xfrm>
        <a:off x="1762125" y="54368700"/>
        <a:ext cx="66484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ideo.fr/search/?q=user:cappello" TargetMode="External" /><Relationship Id="rId2" Type="http://schemas.openxmlformats.org/officeDocument/2006/relationships/hyperlink" Target="http://capello.blog4ever.com/blog/index-371186.html" TargetMode="External" /><Relationship Id="rId3" Type="http://schemas.openxmlformats.org/officeDocument/2006/relationships/hyperlink" Target="http://www.wideo.fr/search/?q=user:cappello" TargetMode="External" /><Relationship Id="rId4" Type="http://schemas.openxmlformats.org/officeDocument/2006/relationships/hyperlink" Target="http://science-physique.blog4ever.com/blog/index-379592.html" TargetMode="External" /><Relationship Id="rId5" Type="http://schemas.openxmlformats.org/officeDocument/2006/relationships/hyperlink" Target="http://mathris.blog4ever.com/blog/index-310546.html" TargetMode="External" /><Relationship Id="rId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A1" sqref="A1:G1"/>
    </sheetView>
  </sheetViews>
  <sheetFormatPr defaultColWidth="11.421875" defaultRowHeight="12.75"/>
  <cols>
    <col min="1" max="1" width="36.57421875" style="0" customWidth="1"/>
    <col min="2" max="2" width="12.8515625" style="0" customWidth="1"/>
    <col min="3" max="7" width="10.7109375" style="0" customWidth="1"/>
  </cols>
  <sheetData>
    <row r="1" spans="1:7" ht="12.75">
      <c r="A1" s="68" t="s">
        <v>366</v>
      </c>
      <c r="B1" s="69"/>
      <c r="C1" s="69"/>
      <c r="D1" s="69"/>
      <c r="E1" s="69"/>
      <c r="F1" s="69"/>
      <c r="G1" s="70"/>
    </row>
    <row r="2" spans="1:7" ht="12.75">
      <c r="A2" s="66"/>
      <c r="B2" s="66"/>
      <c r="C2" s="66"/>
      <c r="D2" s="66"/>
      <c r="E2" s="66"/>
      <c r="F2" s="66"/>
      <c r="G2" s="66"/>
    </row>
    <row r="3" spans="1:19" ht="12.75">
      <c r="A3" s="71" t="s">
        <v>373</v>
      </c>
      <c r="B3" s="72"/>
      <c r="C3" s="72"/>
      <c r="D3" s="72"/>
      <c r="E3" s="72"/>
      <c r="F3" s="72"/>
      <c r="G3" s="73"/>
      <c r="M3">
        <v>1</v>
      </c>
      <c r="N3">
        <f aca="true" t="shared" si="0" ref="N3:S3">M56+1</f>
        <v>55</v>
      </c>
      <c r="O3">
        <f t="shared" si="0"/>
        <v>109</v>
      </c>
      <c r="P3">
        <f t="shared" si="0"/>
        <v>163</v>
      </c>
      <c r="Q3">
        <f t="shared" si="0"/>
        <v>217</v>
      </c>
      <c r="R3">
        <f t="shared" si="0"/>
        <v>271</v>
      </c>
      <c r="S3">
        <f t="shared" si="0"/>
        <v>325</v>
      </c>
    </row>
    <row r="4" spans="1:19" ht="12.75">
      <c r="A4" s="5"/>
      <c r="B4" s="5"/>
      <c r="C4" s="5"/>
      <c r="D4" s="5"/>
      <c r="E4" s="5"/>
      <c r="F4" s="5"/>
      <c r="G4" s="5"/>
      <c r="M4">
        <f aca="true" t="shared" si="1" ref="M4:M35">M3+1</f>
        <v>2</v>
      </c>
      <c r="N4">
        <f aca="true" t="shared" si="2" ref="N4:N35">N3+1</f>
        <v>56</v>
      </c>
      <c r="O4">
        <f aca="true" t="shared" si="3" ref="O4:O35">O3+1</f>
        <v>110</v>
      </c>
      <c r="P4">
        <f aca="true" t="shared" si="4" ref="P4:P35">P3+1</f>
        <v>164</v>
      </c>
      <c r="Q4">
        <f aca="true" t="shared" si="5" ref="Q4:Q35">Q3+1</f>
        <v>218</v>
      </c>
      <c r="R4">
        <f aca="true" t="shared" si="6" ref="R4:R35">R3+1</f>
        <v>272</v>
      </c>
      <c r="S4">
        <f aca="true" t="shared" si="7" ref="S4:S35">S3+1</f>
        <v>326</v>
      </c>
    </row>
    <row r="5" spans="2:19" ht="12.75">
      <c r="B5" s="5" t="s">
        <v>354</v>
      </c>
      <c r="C5" s="5" t="s">
        <v>355</v>
      </c>
      <c r="D5" s="5" t="s">
        <v>356</v>
      </c>
      <c r="E5" s="5" t="s">
        <v>357</v>
      </c>
      <c r="F5" s="5" t="s">
        <v>358</v>
      </c>
      <c r="G5" s="5" t="s">
        <v>372</v>
      </c>
      <c r="M5">
        <f t="shared" si="1"/>
        <v>3</v>
      </c>
      <c r="N5">
        <f t="shared" si="2"/>
        <v>57</v>
      </c>
      <c r="O5">
        <f t="shared" si="3"/>
        <v>111</v>
      </c>
      <c r="P5">
        <f t="shared" si="4"/>
        <v>165</v>
      </c>
      <c r="Q5">
        <f t="shared" si="5"/>
        <v>219</v>
      </c>
      <c r="R5">
        <f t="shared" si="6"/>
        <v>273</v>
      </c>
      <c r="S5">
        <f t="shared" si="7"/>
        <v>327</v>
      </c>
    </row>
    <row r="6" spans="13:19" ht="12.75">
      <c r="M6">
        <f t="shared" si="1"/>
        <v>4</v>
      </c>
      <c r="N6">
        <f t="shared" si="2"/>
        <v>58</v>
      </c>
      <c r="O6">
        <f t="shared" si="3"/>
        <v>112</v>
      </c>
      <c r="P6">
        <f t="shared" si="4"/>
        <v>166</v>
      </c>
      <c r="Q6">
        <f t="shared" si="5"/>
        <v>220</v>
      </c>
      <c r="R6">
        <f t="shared" si="6"/>
        <v>274</v>
      </c>
      <c r="S6">
        <f t="shared" si="7"/>
        <v>328</v>
      </c>
    </row>
    <row r="7" spans="1:19" ht="12.75">
      <c r="A7" t="s">
        <v>390</v>
      </c>
      <c r="B7" t="s">
        <v>389</v>
      </c>
      <c r="M7">
        <f t="shared" si="1"/>
        <v>5</v>
      </c>
      <c r="N7">
        <f t="shared" si="2"/>
        <v>59</v>
      </c>
      <c r="O7">
        <f t="shared" si="3"/>
        <v>113</v>
      </c>
      <c r="P7">
        <f t="shared" si="4"/>
        <v>167</v>
      </c>
      <c r="Q7">
        <f t="shared" si="5"/>
        <v>221</v>
      </c>
      <c r="R7">
        <f t="shared" si="6"/>
        <v>275</v>
      </c>
      <c r="S7">
        <f t="shared" si="7"/>
        <v>329</v>
      </c>
    </row>
    <row r="8" spans="13:19" ht="12.75">
      <c r="M8">
        <f t="shared" si="1"/>
        <v>6</v>
      </c>
      <c r="N8">
        <f t="shared" si="2"/>
        <v>60</v>
      </c>
      <c r="O8">
        <f t="shared" si="3"/>
        <v>114</v>
      </c>
      <c r="P8">
        <f t="shared" si="4"/>
        <v>168</v>
      </c>
      <c r="Q8">
        <f t="shared" si="5"/>
        <v>222</v>
      </c>
      <c r="R8">
        <f t="shared" si="6"/>
        <v>276</v>
      </c>
      <c r="S8">
        <f t="shared" si="7"/>
        <v>330</v>
      </c>
    </row>
    <row r="9" spans="1:19" ht="12.75">
      <c r="A9" t="s">
        <v>391</v>
      </c>
      <c r="M9">
        <f t="shared" si="1"/>
        <v>7</v>
      </c>
      <c r="N9">
        <f t="shared" si="2"/>
        <v>61</v>
      </c>
      <c r="O9">
        <f t="shared" si="3"/>
        <v>115</v>
      </c>
      <c r="P9">
        <f t="shared" si="4"/>
        <v>169</v>
      </c>
      <c r="Q9">
        <f t="shared" si="5"/>
        <v>223</v>
      </c>
      <c r="R9">
        <f t="shared" si="6"/>
        <v>277</v>
      </c>
      <c r="S9">
        <f t="shared" si="7"/>
        <v>331</v>
      </c>
    </row>
    <row r="10" spans="1:19" ht="12.75">
      <c r="A10" t="s">
        <v>369</v>
      </c>
      <c r="M10">
        <f t="shared" si="1"/>
        <v>8</v>
      </c>
      <c r="N10">
        <f t="shared" si="2"/>
        <v>62</v>
      </c>
      <c r="O10">
        <f t="shared" si="3"/>
        <v>116</v>
      </c>
      <c r="P10">
        <f t="shared" si="4"/>
        <v>170</v>
      </c>
      <c r="Q10">
        <f t="shared" si="5"/>
        <v>224</v>
      </c>
      <c r="R10">
        <f t="shared" si="6"/>
        <v>278</v>
      </c>
      <c r="S10">
        <f t="shared" si="7"/>
        <v>332</v>
      </c>
    </row>
    <row r="11" spans="1:19" ht="12.75">
      <c r="A11" t="s">
        <v>370</v>
      </c>
      <c r="M11">
        <f t="shared" si="1"/>
        <v>9</v>
      </c>
      <c r="N11">
        <f t="shared" si="2"/>
        <v>63</v>
      </c>
      <c r="O11">
        <f t="shared" si="3"/>
        <v>117</v>
      </c>
      <c r="P11">
        <f t="shared" si="4"/>
        <v>171</v>
      </c>
      <c r="Q11">
        <f t="shared" si="5"/>
        <v>225</v>
      </c>
      <c r="R11">
        <f t="shared" si="6"/>
        <v>279</v>
      </c>
      <c r="S11">
        <f t="shared" si="7"/>
        <v>333</v>
      </c>
    </row>
    <row r="12" spans="1:19" ht="12.75">
      <c r="A12" t="s">
        <v>371</v>
      </c>
      <c r="M12">
        <f t="shared" si="1"/>
        <v>10</v>
      </c>
      <c r="N12">
        <f t="shared" si="2"/>
        <v>64</v>
      </c>
      <c r="O12">
        <f t="shared" si="3"/>
        <v>118</v>
      </c>
      <c r="P12">
        <f t="shared" si="4"/>
        <v>172</v>
      </c>
      <c r="Q12">
        <f t="shared" si="5"/>
        <v>226</v>
      </c>
      <c r="R12">
        <f t="shared" si="6"/>
        <v>280</v>
      </c>
      <c r="S12">
        <f t="shared" si="7"/>
        <v>334</v>
      </c>
    </row>
    <row r="13" spans="13:19" ht="12.75">
      <c r="M13">
        <f t="shared" si="1"/>
        <v>11</v>
      </c>
      <c r="N13">
        <f t="shared" si="2"/>
        <v>65</v>
      </c>
      <c r="O13">
        <f t="shared" si="3"/>
        <v>119</v>
      </c>
      <c r="P13">
        <f t="shared" si="4"/>
        <v>173</v>
      </c>
      <c r="Q13">
        <f t="shared" si="5"/>
        <v>227</v>
      </c>
      <c r="R13">
        <f t="shared" si="6"/>
        <v>281</v>
      </c>
      <c r="S13">
        <f t="shared" si="7"/>
        <v>335</v>
      </c>
    </row>
    <row r="14" spans="1:19" ht="12.75">
      <c r="A14" t="s">
        <v>365</v>
      </c>
      <c r="B14" s="67"/>
      <c r="C14" s="67">
        <v>10</v>
      </c>
      <c r="E14" s="67" t="s">
        <v>367</v>
      </c>
      <c r="M14">
        <f t="shared" si="1"/>
        <v>12</v>
      </c>
      <c r="N14">
        <f t="shared" si="2"/>
        <v>66</v>
      </c>
      <c r="O14">
        <f t="shared" si="3"/>
        <v>120</v>
      </c>
      <c r="P14">
        <f t="shared" si="4"/>
        <v>174</v>
      </c>
      <c r="Q14">
        <f t="shared" si="5"/>
        <v>228</v>
      </c>
      <c r="R14">
        <f t="shared" si="6"/>
        <v>282</v>
      </c>
      <c r="S14">
        <f t="shared" si="7"/>
        <v>336</v>
      </c>
    </row>
    <row r="15" spans="1:19" ht="12.75">
      <c r="A15" t="s">
        <v>368</v>
      </c>
      <c r="M15">
        <f t="shared" si="1"/>
        <v>13</v>
      </c>
      <c r="N15">
        <f t="shared" si="2"/>
        <v>67</v>
      </c>
      <c r="O15">
        <f t="shared" si="3"/>
        <v>121</v>
      </c>
      <c r="P15">
        <f t="shared" si="4"/>
        <v>175</v>
      </c>
      <c r="Q15">
        <f t="shared" si="5"/>
        <v>229</v>
      </c>
      <c r="R15">
        <f t="shared" si="6"/>
        <v>283</v>
      </c>
      <c r="S15">
        <f t="shared" si="7"/>
        <v>337</v>
      </c>
    </row>
    <row r="16" spans="13:19" ht="12.75">
      <c r="M16">
        <f t="shared" si="1"/>
        <v>14</v>
      </c>
      <c r="N16">
        <f t="shared" si="2"/>
        <v>68</v>
      </c>
      <c r="O16">
        <f t="shared" si="3"/>
        <v>122</v>
      </c>
      <c r="P16">
        <f t="shared" si="4"/>
        <v>176</v>
      </c>
      <c r="Q16">
        <f t="shared" si="5"/>
        <v>230</v>
      </c>
      <c r="R16">
        <f t="shared" si="6"/>
        <v>284</v>
      </c>
      <c r="S16">
        <f t="shared" si="7"/>
        <v>338</v>
      </c>
    </row>
    <row r="17" spans="1:19" ht="12.75">
      <c r="A17" t="s">
        <v>3</v>
      </c>
      <c r="B17" t="s">
        <v>364</v>
      </c>
      <c r="C17" t="s">
        <v>341</v>
      </c>
      <c r="M17">
        <f t="shared" si="1"/>
        <v>15</v>
      </c>
      <c r="N17">
        <f t="shared" si="2"/>
        <v>69</v>
      </c>
      <c r="O17">
        <f t="shared" si="3"/>
        <v>123</v>
      </c>
      <c r="P17">
        <f t="shared" si="4"/>
        <v>177</v>
      </c>
      <c r="Q17">
        <f t="shared" si="5"/>
        <v>231</v>
      </c>
      <c r="R17">
        <f t="shared" si="6"/>
        <v>285</v>
      </c>
      <c r="S17">
        <f t="shared" si="7"/>
        <v>339</v>
      </c>
    </row>
    <row r="18" spans="13:19" ht="12.75">
      <c r="M18">
        <f t="shared" si="1"/>
        <v>16</v>
      </c>
      <c r="N18">
        <f t="shared" si="2"/>
        <v>70</v>
      </c>
      <c r="O18">
        <f t="shared" si="3"/>
        <v>124</v>
      </c>
      <c r="P18">
        <f t="shared" si="4"/>
        <v>178</v>
      </c>
      <c r="Q18">
        <f t="shared" si="5"/>
        <v>232</v>
      </c>
      <c r="R18">
        <f t="shared" si="6"/>
        <v>286</v>
      </c>
      <c r="S18">
        <f t="shared" si="7"/>
        <v>340</v>
      </c>
    </row>
    <row r="19" spans="1:19" ht="12.75">
      <c r="A19" t="s">
        <v>235</v>
      </c>
      <c r="M19">
        <f t="shared" si="1"/>
        <v>17</v>
      </c>
      <c r="N19">
        <f t="shared" si="2"/>
        <v>71</v>
      </c>
      <c r="O19">
        <f t="shared" si="3"/>
        <v>125</v>
      </c>
      <c r="P19">
        <f t="shared" si="4"/>
        <v>179</v>
      </c>
      <c r="Q19">
        <f t="shared" si="5"/>
        <v>233</v>
      </c>
      <c r="R19">
        <f t="shared" si="6"/>
        <v>287</v>
      </c>
      <c r="S19">
        <f t="shared" si="7"/>
        <v>341</v>
      </c>
    </row>
    <row r="20" spans="1:19" ht="12.75">
      <c r="A20" t="s">
        <v>344</v>
      </c>
      <c r="M20">
        <f t="shared" si="1"/>
        <v>18</v>
      </c>
      <c r="N20">
        <f t="shared" si="2"/>
        <v>72</v>
      </c>
      <c r="O20">
        <f t="shared" si="3"/>
        <v>126</v>
      </c>
      <c r="P20">
        <f t="shared" si="4"/>
        <v>180</v>
      </c>
      <c r="Q20">
        <f t="shared" si="5"/>
        <v>234</v>
      </c>
      <c r="R20">
        <f t="shared" si="6"/>
        <v>288</v>
      </c>
      <c r="S20">
        <f t="shared" si="7"/>
        <v>342</v>
      </c>
    </row>
    <row r="21" spans="1:19" ht="12.75">
      <c r="A21" t="s">
        <v>143</v>
      </c>
      <c r="G21" t="s">
        <v>341</v>
      </c>
      <c r="M21">
        <f t="shared" si="1"/>
        <v>19</v>
      </c>
      <c r="N21">
        <f t="shared" si="2"/>
        <v>73</v>
      </c>
      <c r="O21">
        <f t="shared" si="3"/>
        <v>127</v>
      </c>
      <c r="P21">
        <f t="shared" si="4"/>
        <v>181</v>
      </c>
      <c r="Q21">
        <f t="shared" si="5"/>
        <v>235</v>
      </c>
      <c r="R21">
        <f t="shared" si="6"/>
        <v>289</v>
      </c>
      <c r="S21">
        <f t="shared" si="7"/>
        <v>343</v>
      </c>
    </row>
    <row r="22" spans="1:19" ht="12.75">
      <c r="A22" t="s">
        <v>234</v>
      </c>
      <c r="E22" s="67" t="s">
        <v>367</v>
      </c>
      <c r="M22">
        <f t="shared" si="1"/>
        <v>20</v>
      </c>
      <c r="N22">
        <f t="shared" si="2"/>
        <v>74</v>
      </c>
      <c r="O22">
        <f t="shared" si="3"/>
        <v>128</v>
      </c>
      <c r="P22">
        <f t="shared" si="4"/>
        <v>182</v>
      </c>
      <c r="Q22">
        <f t="shared" si="5"/>
        <v>236</v>
      </c>
      <c r="R22">
        <f t="shared" si="6"/>
        <v>290</v>
      </c>
      <c r="S22">
        <f t="shared" si="7"/>
        <v>344</v>
      </c>
    </row>
    <row r="23" spans="1:19" ht="12.75">
      <c r="A23" t="s">
        <v>27</v>
      </c>
      <c r="B23" t="s">
        <v>360</v>
      </c>
      <c r="G23" t="s">
        <v>359</v>
      </c>
      <c r="M23">
        <f t="shared" si="1"/>
        <v>21</v>
      </c>
      <c r="N23">
        <f t="shared" si="2"/>
        <v>75</v>
      </c>
      <c r="O23">
        <f t="shared" si="3"/>
        <v>129</v>
      </c>
      <c r="P23">
        <f t="shared" si="4"/>
        <v>183</v>
      </c>
      <c r="Q23">
        <f t="shared" si="5"/>
        <v>237</v>
      </c>
      <c r="R23">
        <f t="shared" si="6"/>
        <v>291</v>
      </c>
      <c r="S23">
        <f t="shared" si="7"/>
        <v>345</v>
      </c>
    </row>
    <row r="24" spans="1:19" ht="12.75">
      <c r="A24" t="s">
        <v>345</v>
      </c>
      <c r="M24">
        <f t="shared" si="1"/>
        <v>22</v>
      </c>
      <c r="N24">
        <f t="shared" si="2"/>
        <v>76</v>
      </c>
      <c r="O24">
        <f t="shared" si="3"/>
        <v>130</v>
      </c>
      <c r="P24">
        <f t="shared" si="4"/>
        <v>184</v>
      </c>
      <c r="Q24">
        <f t="shared" si="5"/>
        <v>238</v>
      </c>
      <c r="R24">
        <f t="shared" si="6"/>
        <v>292</v>
      </c>
      <c r="S24">
        <f t="shared" si="7"/>
        <v>346</v>
      </c>
    </row>
    <row r="25" spans="1:19" ht="12.75">
      <c r="A25" t="s">
        <v>346</v>
      </c>
      <c r="M25">
        <f t="shared" si="1"/>
        <v>23</v>
      </c>
      <c r="N25">
        <f t="shared" si="2"/>
        <v>77</v>
      </c>
      <c r="O25">
        <f t="shared" si="3"/>
        <v>131</v>
      </c>
      <c r="P25">
        <f t="shared" si="4"/>
        <v>185</v>
      </c>
      <c r="Q25">
        <f t="shared" si="5"/>
        <v>239</v>
      </c>
      <c r="R25">
        <f t="shared" si="6"/>
        <v>293</v>
      </c>
      <c r="S25">
        <f t="shared" si="7"/>
        <v>347</v>
      </c>
    </row>
    <row r="26" spans="1:19" ht="12.75">
      <c r="A26" t="s">
        <v>347</v>
      </c>
      <c r="E26" s="67" t="s">
        <v>367</v>
      </c>
      <c r="M26">
        <f t="shared" si="1"/>
        <v>24</v>
      </c>
      <c r="N26">
        <f t="shared" si="2"/>
        <v>78</v>
      </c>
      <c r="O26">
        <f t="shared" si="3"/>
        <v>132</v>
      </c>
      <c r="P26">
        <f t="shared" si="4"/>
        <v>186</v>
      </c>
      <c r="Q26">
        <f t="shared" si="5"/>
        <v>240</v>
      </c>
      <c r="R26">
        <f t="shared" si="6"/>
        <v>294</v>
      </c>
      <c r="S26">
        <f t="shared" si="7"/>
        <v>348</v>
      </c>
    </row>
    <row r="27" spans="1:19" ht="12.75">
      <c r="A27" t="s">
        <v>374</v>
      </c>
      <c r="B27" t="s">
        <v>361</v>
      </c>
      <c r="M27">
        <f t="shared" si="1"/>
        <v>25</v>
      </c>
      <c r="N27">
        <f t="shared" si="2"/>
        <v>79</v>
      </c>
      <c r="O27">
        <f t="shared" si="3"/>
        <v>133</v>
      </c>
      <c r="P27">
        <f t="shared" si="4"/>
        <v>187</v>
      </c>
      <c r="Q27">
        <f t="shared" si="5"/>
        <v>241</v>
      </c>
      <c r="R27">
        <f t="shared" si="6"/>
        <v>295</v>
      </c>
      <c r="S27">
        <f t="shared" si="7"/>
        <v>349</v>
      </c>
    </row>
    <row r="28" spans="1:19" ht="12.75">
      <c r="A28" t="s">
        <v>375</v>
      </c>
      <c r="B28" t="s">
        <v>376</v>
      </c>
      <c r="C28" t="s">
        <v>343</v>
      </c>
      <c r="M28">
        <f t="shared" si="1"/>
        <v>26</v>
      </c>
      <c r="N28">
        <f t="shared" si="2"/>
        <v>80</v>
      </c>
      <c r="O28">
        <f t="shared" si="3"/>
        <v>134</v>
      </c>
      <c r="P28">
        <f t="shared" si="4"/>
        <v>188</v>
      </c>
      <c r="Q28">
        <f t="shared" si="5"/>
        <v>242</v>
      </c>
      <c r="R28">
        <f t="shared" si="6"/>
        <v>296</v>
      </c>
      <c r="S28">
        <f t="shared" si="7"/>
        <v>350</v>
      </c>
    </row>
    <row r="29" spans="1:19" ht="12.75">
      <c r="A29" t="s">
        <v>348</v>
      </c>
      <c r="C29" t="s">
        <v>359</v>
      </c>
      <c r="M29">
        <f t="shared" si="1"/>
        <v>27</v>
      </c>
      <c r="N29">
        <f t="shared" si="2"/>
        <v>81</v>
      </c>
      <c r="O29">
        <f t="shared" si="3"/>
        <v>135</v>
      </c>
      <c r="P29">
        <f t="shared" si="4"/>
        <v>189</v>
      </c>
      <c r="Q29">
        <f t="shared" si="5"/>
        <v>243</v>
      </c>
      <c r="R29">
        <f t="shared" si="6"/>
        <v>297</v>
      </c>
      <c r="S29">
        <f t="shared" si="7"/>
        <v>351</v>
      </c>
    </row>
    <row r="30" spans="1:19" ht="12.75">
      <c r="A30" t="s">
        <v>349</v>
      </c>
      <c r="B30" t="s">
        <v>362</v>
      </c>
      <c r="M30">
        <f t="shared" si="1"/>
        <v>28</v>
      </c>
      <c r="N30">
        <f t="shared" si="2"/>
        <v>82</v>
      </c>
      <c r="O30">
        <f t="shared" si="3"/>
        <v>136</v>
      </c>
      <c r="P30">
        <f t="shared" si="4"/>
        <v>190</v>
      </c>
      <c r="Q30">
        <f t="shared" si="5"/>
        <v>244</v>
      </c>
      <c r="R30">
        <f t="shared" si="6"/>
        <v>298</v>
      </c>
      <c r="S30">
        <f t="shared" si="7"/>
        <v>352</v>
      </c>
    </row>
    <row r="31" spans="1:19" ht="12.75">
      <c r="A31" t="s">
        <v>350</v>
      </c>
      <c r="B31" t="s">
        <v>362</v>
      </c>
      <c r="M31">
        <f t="shared" si="1"/>
        <v>29</v>
      </c>
      <c r="N31">
        <f t="shared" si="2"/>
        <v>83</v>
      </c>
      <c r="O31">
        <f t="shared" si="3"/>
        <v>137</v>
      </c>
      <c r="P31">
        <f t="shared" si="4"/>
        <v>191</v>
      </c>
      <c r="Q31">
        <f t="shared" si="5"/>
        <v>245</v>
      </c>
      <c r="R31">
        <f t="shared" si="6"/>
        <v>299</v>
      </c>
      <c r="S31">
        <f t="shared" si="7"/>
        <v>353</v>
      </c>
    </row>
    <row r="32" spans="1:19" ht="12.75">
      <c r="A32" t="s">
        <v>351</v>
      </c>
      <c r="M32">
        <f t="shared" si="1"/>
        <v>30</v>
      </c>
      <c r="N32">
        <f t="shared" si="2"/>
        <v>84</v>
      </c>
      <c r="O32">
        <f t="shared" si="3"/>
        <v>138</v>
      </c>
      <c r="P32">
        <f t="shared" si="4"/>
        <v>192</v>
      </c>
      <c r="Q32">
        <f t="shared" si="5"/>
        <v>246</v>
      </c>
      <c r="R32">
        <f t="shared" si="6"/>
        <v>300</v>
      </c>
      <c r="S32">
        <f t="shared" si="7"/>
        <v>354</v>
      </c>
    </row>
    <row r="33" spans="13:19" ht="12.75">
      <c r="M33">
        <f t="shared" si="1"/>
        <v>31</v>
      </c>
      <c r="N33">
        <f t="shared" si="2"/>
        <v>85</v>
      </c>
      <c r="O33">
        <f t="shared" si="3"/>
        <v>139</v>
      </c>
      <c r="P33">
        <f t="shared" si="4"/>
        <v>193</v>
      </c>
      <c r="Q33">
        <f t="shared" si="5"/>
        <v>247</v>
      </c>
      <c r="R33">
        <f t="shared" si="6"/>
        <v>301</v>
      </c>
      <c r="S33">
        <f t="shared" si="7"/>
        <v>355</v>
      </c>
    </row>
    <row r="34" spans="1:19" ht="12.75">
      <c r="A34" t="s">
        <v>91</v>
      </c>
      <c r="M34">
        <f t="shared" si="1"/>
        <v>32</v>
      </c>
      <c r="N34">
        <f t="shared" si="2"/>
        <v>86</v>
      </c>
      <c r="O34">
        <f t="shared" si="3"/>
        <v>140</v>
      </c>
      <c r="P34">
        <f t="shared" si="4"/>
        <v>194</v>
      </c>
      <c r="Q34">
        <f t="shared" si="5"/>
        <v>248</v>
      </c>
      <c r="R34">
        <f t="shared" si="6"/>
        <v>302</v>
      </c>
      <c r="S34">
        <f t="shared" si="7"/>
        <v>356</v>
      </c>
    </row>
    <row r="35" spans="1:19" ht="12.75">
      <c r="A35" t="s">
        <v>0</v>
      </c>
      <c r="B35" t="s">
        <v>362</v>
      </c>
      <c r="C35" t="s">
        <v>343</v>
      </c>
      <c r="M35">
        <f t="shared" si="1"/>
        <v>33</v>
      </c>
      <c r="N35">
        <f t="shared" si="2"/>
        <v>87</v>
      </c>
      <c r="O35">
        <f t="shared" si="3"/>
        <v>141</v>
      </c>
      <c r="P35">
        <f t="shared" si="4"/>
        <v>195</v>
      </c>
      <c r="Q35">
        <f t="shared" si="5"/>
        <v>249</v>
      </c>
      <c r="R35">
        <f t="shared" si="6"/>
        <v>303</v>
      </c>
      <c r="S35">
        <f t="shared" si="7"/>
        <v>357</v>
      </c>
    </row>
    <row r="36" spans="13:19" ht="12.75">
      <c r="M36">
        <f aca="true" t="shared" si="8" ref="M36:M56">M35+1</f>
        <v>34</v>
      </c>
      <c r="N36">
        <f aca="true" t="shared" si="9" ref="N36:N56">N35+1</f>
        <v>88</v>
      </c>
      <c r="O36">
        <f aca="true" t="shared" si="10" ref="O36:O56">O35+1</f>
        <v>142</v>
      </c>
      <c r="P36">
        <f aca="true" t="shared" si="11" ref="P36:P56">P35+1</f>
        <v>196</v>
      </c>
      <c r="Q36">
        <f aca="true" t="shared" si="12" ref="Q36:Q56">Q35+1</f>
        <v>250</v>
      </c>
      <c r="R36">
        <f aca="true" t="shared" si="13" ref="R36:R56">R35+1</f>
        <v>304</v>
      </c>
      <c r="S36">
        <f aca="true" t="shared" si="14" ref="S36:S56">S35+1</f>
        <v>358</v>
      </c>
    </row>
    <row r="37" spans="2:19" ht="12.75">
      <c r="B37" s="5" t="s">
        <v>354</v>
      </c>
      <c r="C37" s="5" t="s">
        <v>355</v>
      </c>
      <c r="D37" s="5" t="s">
        <v>356</v>
      </c>
      <c r="E37" s="5" t="s">
        <v>357</v>
      </c>
      <c r="F37" s="5" t="s">
        <v>358</v>
      </c>
      <c r="G37" s="5" t="s">
        <v>372</v>
      </c>
      <c r="M37">
        <f t="shared" si="8"/>
        <v>35</v>
      </c>
      <c r="N37">
        <f t="shared" si="9"/>
        <v>89</v>
      </c>
      <c r="O37">
        <f t="shared" si="10"/>
        <v>143</v>
      </c>
      <c r="P37">
        <f t="shared" si="11"/>
        <v>197</v>
      </c>
      <c r="Q37">
        <f t="shared" si="12"/>
        <v>251</v>
      </c>
      <c r="R37">
        <f t="shared" si="13"/>
        <v>305</v>
      </c>
      <c r="S37">
        <f t="shared" si="14"/>
        <v>359</v>
      </c>
    </row>
    <row r="38" spans="13:19" ht="12.75">
      <c r="M38">
        <f t="shared" si="8"/>
        <v>36</v>
      </c>
      <c r="N38">
        <f t="shared" si="9"/>
        <v>90</v>
      </c>
      <c r="O38">
        <f t="shared" si="10"/>
        <v>144</v>
      </c>
      <c r="P38">
        <f t="shared" si="11"/>
        <v>198</v>
      </c>
      <c r="Q38">
        <f t="shared" si="12"/>
        <v>252</v>
      </c>
      <c r="R38">
        <f t="shared" si="13"/>
        <v>306</v>
      </c>
      <c r="S38">
        <f t="shared" si="14"/>
        <v>360</v>
      </c>
    </row>
    <row r="39" spans="1:19" ht="12.75">
      <c r="A39" t="s">
        <v>363</v>
      </c>
      <c r="B39" t="s">
        <v>342</v>
      </c>
      <c r="M39">
        <f t="shared" si="8"/>
        <v>37</v>
      </c>
      <c r="N39">
        <f t="shared" si="9"/>
        <v>91</v>
      </c>
      <c r="O39">
        <f t="shared" si="10"/>
        <v>145</v>
      </c>
      <c r="P39">
        <f t="shared" si="11"/>
        <v>199</v>
      </c>
      <c r="Q39">
        <f t="shared" si="12"/>
        <v>253</v>
      </c>
      <c r="R39">
        <f t="shared" si="13"/>
        <v>307</v>
      </c>
      <c r="S39">
        <f t="shared" si="14"/>
        <v>361</v>
      </c>
    </row>
    <row r="40" spans="1:19" ht="12.75">
      <c r="A40" t="s">
        <v>377</v>
      </c>
      <c r="M40">
        <f t="shared" si="8"/>
        <v>38</v>
      </c>
      <c r="N40">
        <f t="shared" si="9"/>
        <v>92</v>
      </c>
      <c r="O40">
        <f t="shared" si="10"/>
        <v>146</v>
      </c>
      <c r="P40">
        <f t="shared" si="11"/>
        <v>200</v>
      </c>
      <c r="Q40">
        <f t="shared" si="12"/>
        <v>254</v>
      </c>
      <c r="R40">
        <f t="shared" si="13"/>
        <v>308</v>
      </c>
      <c r="S40">
        <f t="shared" si="14"/>
        <v>362</v>
      </c>
    </row>
    <row r="41" spans="13:19" ht="12.75">
      <c r="M41">
        <f t="shared" si="8"/>
        <v>39</v>
      </c>
      <c r="N41">
        <f t="shared" si="9"/>
        <v>93</v>
      </c>
      <c r="O41">
        <f t="shared" si="10"/>
        <v>147</v>
      </c>
      <c r="P41">
        <f t="shared" si="11"/>
        <v>201</v>
      </c>
      <c r="Q41">
        <f t="shared" si="12"/>
        <v>255</v>
      </c>
      <c r="R41">
        <f t="shared" si="13"/>
        <v>309</v>
      </c>
      <c r="S41">
        <f t="shared" si="14"/>
        <v>363</v>
      </c>
    </row>
    <row r="42" spans="1:19" ht="12.75">
      <c r="A42" s="5" t="s">
        <v>378</v>
      </c>
      <c r="M42">
        <f t="shared" si="8"/>
        <v>40</v>
      </c>
      <c r="N42">
        <f t="shared" si="9"/>
        <v>94</v>
      </c>
      <c r="O42">
        <f t="shared" si="10"/>
        <v>148</v>
      </c>
      <c r="P42">
        <f t="shared" si="11"/>
        <v>202</v>
      </c>
      <c r="Q42">
        <f t="shared" si="12"/>
        <v>256</v>
      </c>
      <c r="R42">
        <f t="shared" si="13"/>
        <v>310</v>
      </c>
      <c r="S42">
        <f t="shared" si="14"/>
        <v>364</v>
      </c>
    </row>
    <row r="43" spans="1:19" ht="12.75">
      <c r="A43" s="5"/>
      <c r="M43">
        <f t="shared" si="8"/>
        <v>41</v>
      </c>
      <c r="N43">
        <f t="shared" si="9"/>
        <v>95</v>
      </c>
      <c r="O43">
        <f t="shared" si="10"/>
        <v>149</v>
      </c>
      <c r="P43">
        <f t="shared" si="11"/>
        <v>203</v>
      </c>
      <c r="Q43">
        <f t="shared" si="12"/>
        <v>257</v>
      </c>
      <c r="R43">
        <f t="shared" si="13"/>
        <v>311</v>
      </c>
      <c r="S43">
        <f t="shared" si="14"/>
        <v>365</v>
      </c>
    </row>
    <row r="44" spans="1:19" ht="12.75">
      <c r="A44" t="s">
        <v>379</v>
      </c>
      <c r="M44">
        <f t="shared" si="8"/>
        <v>42</v>
      </c>
      <c r="N44">
        <f t="shared" si="9"/>
        <v>96</v>
      </c>
      <c r="O44">
        <f t="shared" si="10"/>
        <v>150</v>
      </c>
      <c r="P44">
        <f t="shared" si="11"/>
        <v>204</v>
      </c>
      <c r="Q44">
        <f t="shared" si="12"/>
        <v>258</v>
      </c>
      <c r="R44">
        <f t="shared" si="13"/>
        <v>312</v>
      </c>
      <c r="S44">
        <f t="shared" si="14"/>
        <v>366</v>
      </c>
    </row>
    <row r="45" spans="1:19" ht="12.75">
      <c r="A45" t="s">
        <v>380</v>
      </c>
      <c r="M45">
        <f t="shared" si="8"/>
        <v>43</v>
      </c>
      <c r="N45">
        <f t="shared" si="9"/>
        <v>97</v>
      </c>
      <c r="O45">
        <f t="shared" si="10"/>
        <v>151</v>
      </c>
      <c r="P45">
        <f t="shared" si="11"/>
        <v>205</v>
      </c>
      <c r="Q45">
        <f t="shared" si="12"/>
        <v>259</v>
      </c>
      <c r="R45">
        <f t="shared" si="13"/>
        <v>313</v>
      </c>
      <c r="S45">
        <f t="shared" si="14"/>
        <v>367</v>
      </c>
    </row>
    <row r="46" spans="1:19" ht="12.75">
      <c r="A46" t="s">
        <v>352</v>
      </c>
      <c r="M46">
        <f t="shared" si="8"/>
        <v>44</v>
      </c>
      <c r="N46">
        <f t="shared" si="9"/>
        <v>98</v>
      </c>
      <c r="O46">
        <f t="shared" si="10"/>
        <v>152</v>
      </c>
      <c r="P46">
        <f t="shared" si="11"/>
        <v>206</v>
      </c>
      <c r="Q46">
        <f t="shared" si="12"/>
        <v>260</v>
      </c>
      <c r="R46">
        <f t="shared" si="13"/>
        <v>314</v>
      </c>
      <c r="S46">
        <f t="shared" si="14"/>
        <v>368</v>
      </c>
    </row>
    <row r="47" spans="1:19" ht="12.75">
      <c r="A47" t="s">
        <v>381</v>
      </c>
      <c r="M47">
        <f t="shared" si="8"/>
        <v>45</v>
      </c>
      <c r="N47">
        <f t="shared" si="9"/>
        <v>99</v>
      </c>
      <c r="O47">
        <f t="shared" si="10"/>
        <v>153</v>
      </c>
      <c r="P47">
        <f t="shared" si="11"/>
        <v>207</v>
      </c>
      <c r="Q47">
        <f t="shared" si="12"/>
        <v>261</v>
      </c>
      <c r="R47">
        <f t="shared" si="13"/>
        <v>315</v>
      </c>
      <c r="S47">
        <f t="shared" si="14"/>
        <v>369</v>
      </c>
    </row>
    <row r="48" spans="1:19" ht="12.75">
      <c r="A48" t="s">
        <v>382</v>
      </c>
      <c r="M48">
        <f t="shared" si="8"/>
        <v>46</v>
      </c>
      <c r="N48">
        <f t="shared" si="9"/>
        <v>100</v>
      </c>
      <c r="O48">
        <f t="shared" si="10"/>
        <v>154</v>
      </c>
      <c r="P48">
        <f t="shared" si="11"/>
        <v>208</v>
      </c>
      <c r="Q48">
        <f t="shared" si="12"/>
        <v>262</v>
      </c>
      <c r="R48">
        <f t="shared" si="13"/>
        <v>316</v>
      </c>
      <c r="S48">
        <f t="shared" si="14"/>
        <v>370</v>
      </c>
    </row>
    <row r="49" spans="1:19" ht="12.75">
      <c r="A49" t="s">
        <v>383</v>
      </c>
      <c r="M49">
        <f t="shared" si="8"/>
        <v>47</v>
      </c>
      <c r="N49">
        <f t="shared" si="9"/>
        <v>101</v>
      </c>
      <c r="O49">
        <f t="shared" si="10"/>
        <v>155</v>
      </c>
      <c r="P49">
        <f t="shared" si="11"/>
        <v>209</v>
      </c>
      <c r="Q49">
        <f t="shared" si="12"/>
        <v>263</v>
      </c>
      <c r="R49">
        <f t="shared" si="13"/>
        <v>317</v>
      </c>
      <c r="S49">
        <f t="shared" si="14"/>
        <v>371</v>
      </c>
    </row>
    <row r="50" spans="1:19" ht="12.75">
      <c r="A50" t="s">
        <v>384</v>
      </c>
      <c r="M50">
        <f t="shared" si="8"/>
        <v>48</v>
      </c>
      <c r="N50">
        <f t="shared" si="9"/>
        <v>102</v>
      </c>
      <c r="O50">
        <f t="shared" si="10"/>
        <v>156</v>
      </c>
      <c r="P50">
        <f t="shared" si="11"/>
        <v>210</v>
      </c>
      <c r="Q50">
        <f t="shared" si="12"/>
        <v>264</v>
      </c>
      <c r="R50">
        <f t="shared" si="13"/>
        <v>318</v>
      </c>
      <c r="S50">
        <f t="shared" si="14"/>
        <v>372</v>
      </c>
    </row>
    <row r="51" spans="1:19" ht="12.75">
      <c r="A51" t="s">
        <v>353</v>
      </c>
      <c r="M51">
        <f t="shared" si="8"/>
        <v>49</v>
      </c>
      <c r="N51">
        <f t="shared" si="9"/>
        <v>103</v>
      </c>
      <c r="O51">
        <f t="shared" si="10"/>
        <v>157</v>
      </c>
      <c r="P51">
        <f t="shared" si="11"/>
        <v>211</v>
      </c>
      <c r="Q51">
        <f t="shared" si="12"/>
        <v>265</v>
      </c>
      <c r="R51">
        <f t="shared" si="13"/>
        <v>319</v>
      </c>
      <c r="S51">
        <f t="shared" si="14"/>
        <v>373</v>
      </c>
    </row>
    <row r="52" spans="1:19" ht="12.75">
      <c r="A52" t="s">
        <v>385</v>
      </c>
      <c r="M52">
        <f t="shared" si="8"/>
        <v>50</v>
      </c>
      <c r="N52">
        <f t="shared" si="9"/>
        <v>104</v>
      </c>
      <c r="O52">
        <f t="shared" si="10"/>
        <v>158</v>
      </c>
      <c r="P52">
        <f t="shared" si="11"/>
        <v>212</v>
      </c>
      <c r="Q52">
        <f t="shared" si="12"/>
        <v>266</v>
      </c>
      <c r="R52">
        <f t="shared" si="13"/>
        <v>320</v>
      </c>
      <c r="S52">
        <f t="shared" si="14"/>
        <v>374</v>
      </c>
    </row>
    <row r="53" spans="1:19" ht="12.75">
      <c r="A53" t="s">
        <v>387</v>
      </c>
      <c r="M53">
        <f t="shared" si="8"/>
        <v>51</v>
      </c>
      <c r="N53">
        <f t="shared" si="9"/>
        <v>105</v>
      </c>
      <c r="O53">
        <f t="shared" si="10"/>
        <v>159</v>
      </c>
      <c r="P53">
        <f t="shared" si="11"/>
        <v>213</v>
      </c>
      <c r="Q53">
        <f t="shared" si="12"/>
        <v>267</v>
      </c>
      <c r="R53">
        <f t="shared" si="13"/>
        <v>321</v>
      </c>
      <c r="S53">
        <f t="shared" si="14"/>
        <v>375</v>
      </c>
    </row>
    <row r="54" spans="1:19" ht="12.75">
      <c r="A54" t="s">
        <v>388</v>
      </c>
      <c r="M54">
        <f t="shared" si="8"/>
        <v>52</v>
      </c>
      <c r="N54">
        <f t="shared" si="9"/>
        <v>106</v>
      </c>
      <c r="O54">
        <f t="shared" si="10"/>
        <v>160</v>
      </c>
      <c r="P54">
        <f t="shared" si="11"/>
        <v>214</v>
      </c>
      <c r="Q54">
        <f t="shared" si="12"/>
        <v>268</v>
      </c>
      <c r="R54">
        <f t="shared" si="13"/>
        <v>322</v>
      </c>
      <c r="S54">
        <f t="shared" si="14"/>
        <v>376</v>
      </c>
    </row>
    <row r="55" spans="1:19" ht="12.75">
      <c r="A55" t="s">
        <v>386</v>
      </c>
      <c r="M55">
        <f t="shared" si="8"/>
        <v>53</v>
      </c>
      <c r="N55">
        <f t="shared" si="9"/>
        <v>107</v>
      </c>
      <c r="O55">
        <f t="shared" si="10"/>
        <v>161</v>
      </c>
      <c r="P55">
        <f t="shared" si="11"/>
        <v>215</v>
      </c>
      <c r="Q55">
        <f t="shared" si="12"/>
        <v>269</v>
      </c>
      <c r="R55">
        <f t="shared" si="13"/>
        <v>323</v>
      </c>
      <c r="S55">
        <f t="shared" si="14"/>
        <v>377</v>
      </c>
    </row>
    <row r="56" spans="13:19" ht="12.75">
      <c r="M56">
        <f t="shared" si="8"/>
        <v>54</v>
      </c>
      <c r="N56">
        <f t="shared" si="9"/>
        <v>108</v>
      </c>
      <c r="O56">
        <f t="shared" si="10"/>
        <v>162</v>
      </c>
      <c r="P56">
        <f t="shared" si="11"/>
        <v>216</v>
      </c>
      <c r="Q56">
        <f t="shared" si="12"/>
        <v>270</v>
      </c>
      <c r="R56">
        <f t="shared" si="13"/>
        <v>324</v>
      </c>
      <c r="S56">
        <f t="shared" si="14"/>
        <v>378</v>
      </c>
    </row>
  </sheetData>
  <sheetProtection/>
  <mergeCells count="2">
    <mergeCell ref="A1:G1"/>
    <mergeCell ref="A3:G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5:K176"/>
  <sheetViews>
    <sheetView tabSelected="1" workbookViewId="0" topLeftCell="A1">
      <selection activeCell="J18" sqref="J18"/>
    </sheetView>
  </sheetViews>
  <sheetFormatPr defaultColWidth="11.421875" defaultRowHeight="12.75"/>
  <cols>
    <col min="2" max="2" width="5.00390625" style="0" customWidth="1"/>
    <col min="3" max="3" width="70.421875" style="0" bestFit="1" customWidth="1"/>
    <col min="4" max="5" width="14.00390625" style="0" customWidth="1"/>
    <col min="6" max="6" width="9.00390625" style="0" customWidth="1"/>
    <col min="7" max="7" width="9.57421875" style="0" customWidth="1"/>
    <col min="8" max="8" width="17.57421875" style="0" customWidth="1"/>
    <col min="9" max="9" width="30.57421875" style="0" customWidth="1"/>
    <col min="10" max="10" width="17.28125" style="0" customWidth="1"/>
    <col min="13" max="13" width="21.140625" style="0" customWidth="1"/>
  </cols>
  <sheetData>
    <row r="95" spans="1:10" ht="12.75">
      <c r="A95" s="11"/>
      <c r="B95" s="12"/>
      <c r="C95" s="39" t="s">
        <v>328</v>
      </c>
      <c r="D95" s="12"/>
      <c r="E95" s="12"/>
      <c r="F95" s="63"/>
      <c r="G95" s="12"/>
      <c r="H95" s="12"/>
      <c r="I95" s="12"/>
      <c r="J95" s="13"/>
    </row>
    <row r="96" spans="1:11" ht="12.75">
      <c r="A96" s="14"/>
      <c r="B96" s="15"/>
      <c r="C96" s="15"/>
      <c r="D96" s="15"/>
      <c r="E96" s="15">
        <f>D125</f>
        <v>1826</v>
      </c>
      <c r="F96" s="62"/>
      <c r="H96" s="6" t="s">
        <v>251</v>
      </c>
      <c r="I96" s="15">
        <v>1214</v>
      </c>
      <c r="J96" s="16" t="s">
        <v>252</v>
      </c>
      <c r="K96">
        <v>100</v>
      </c>
    </row>
    <row r="97" spans="1:11" ht="12.75">
      <c r="A97" s="17" t="s">
        <v>3</v>
      </c>
      <c r="B97" s="15"/>
      <c r="C97" s="15" t="s">
        <v>232</v>
      </c>
      <c r="D97" s="15">
        <v>157</v>
      </c>
      <c r="E97" s="18">
        <f aca="true" t="shared" si="0" ref="E97:E119">D97/som</f>
        <v>0.0859802847754655</v>
      </c>
      <c r="F97" s="64"/>
      <c r="H97" s="6" t="s">
        <v>253</v>
      </c>
      <c r="I97" s="15">
        <v>1092</v>
      </c>
      <c r="J97" s="16" t="s">
        <v>254</v>
      </c>
      <c r="K97">
        <f aca="true" t="shared" si="1" ref="K97:K107">I97-I96</f>
        <v>-122</v>
      </c>
    </row>
    <row r="98" spans="1:11" ht="12.75">
      <c r="A98" s="14"/>
      <c r="B98" s="15"/>
      <c r="C98" s="15" t="s">
        <v>235</v>
      </c>
      <c r="D98" s="15">
        <v>404</v>
      </c>
      <c r="E98" s="18">
        <f t="shared" si="0"/>
        <v>0.2212486308871851</v>
      </c>
      <c r="F98" s="64"/>
      <c r="H98" s="6" t="s">
        <v>255</v>
      </c>
      <c r="I98" s="15">
        <v>1430</v>
      </c>
      <c r="J98" s="16" t="s">
        <v>256</v>
      </c>
      <c r="K98">
        <f t="shared" si="1"/>
        <v>338</v>
      </c>
    </row>
    <row r="99" spans="1:11" ht="12.75">
      <c r="A99" s="14"/>
      <c r="B99" s="15"/>
      <c r="C99" s="15" t="s">
        <v>143</v>
      </c>
      <c r="D99" s="15">
        <v>60</v>
      </c>
      <c r="E99" s="18">
        <f t="shared" si="0"/>
        <v>0.03285870755750274</v>
      </c>
      <c r="F99" s="15"/>
      <c r="H99" s="6" t="s">
        <v>257</v>
      </c>
      <c r="I99" s="15">
        <v>1730</v>
      </c>
      <c r="J99" s="16" t="s">
        <v>258</v>
      </c>
      <c r="K99">
        <f t="shared" si="1"/>
        <v>300</v>
      </c>
    </row>
    <row r="100" spans="1:11" ht="12.75">
      <c r="A100" s="14"/>
      <c r="B100" s="15"/>
      <c r="C100" s="15" t="s">
        <v>234</v>
      </c>
      <c r="D100" s="15">
        <v>77</v>
      </c>
      <c r="E100" s="18">
        <f t="shared" si="0"/>
        <v>0.04216867469879518</v>
      </c>
      <c r="F100" s="62"/>
      <c r="H100" s="6" t="s">
        <v>259</v>
      </c>
      <c r="I100" s="15">
        <v>1880</v>
      </c>
      <c r="J100" s="16" t="s">
        <v>260</v>
      </c>
      <c r="K100">
        <f t="shared" si="1"/>
        <v>150</v>
      </c>
    </row>
    <row r="101" spans="1:11" ht="12.75">
      <c r="A101" s="14"/>
      <c r="B101" s="15"/>
      <c r="C101" s="15" t="s">
        <v>27</v>
      </c>
      <c r="D101" s="15">
        <v>51</v>
      </c>
      <c r="E101" s="18">
        <f t="shared" si="0"/>
        <v>0.02792990142387733</v>
      </c>
      <c r="F101" s="15"/>
      <c r="H101" s="6" t="s">
        <v>261</v>
      </c>
      <c r="I101" s="15">
        <v>2347</v>
      </c>
      <c r="J101" s="16" t="s">
        <v>262</v>
      </c>
      <c r="K101">
        <f t="shared" si="1"/>
        <v>467</v>
      </c>
    </row>
    <row r="102" spans="1:11" ht="12.75">
      <c r="A102" s="14"/>
      <c r="B102" s="15"/>
      <c r="C102" s="15" t="s">
        <v>233</v>
      </c>
      <c r="D102" s="15">
        <v>47</v>
      </c>
      <c r="E102" s="18">
        <f t="shared" si="0"/>
        <v>0.02573932092004381</v>
      </c>
      <c r="F102" s="15"/>
      <c r="H102" s="6" t="s">
        <v>263</v>
      </c>
      <c r="I102" s="15">
        <v>2521</v>
      </c>
      <c r="J102" s="16" t="s">
        <v>264</v>
      </c>
      <c r="K102">
        <f t="shared" si="1"/>
        <v>174</v>
      </c>
    </row>
    <row r="103" spans="1:11" ht="12.75">
      <c r="A103" s="14"/>
      <c r="B103" s="15"/>
      <c r="C103" s="15" t="s">
        <v>240</v>
      </c>
      <c r="D103" s="15">
        <v>31</v>
      </c>
      <c r="E103" s="18">
        <f t="shared" si="0"/>
        <v>0.016976998904709748</v>
      </c>
      <c r="F103" s="15"/>
      <c r="H103" s="6" t="s">
        <v>265</v>
      </c>
      <c r="I103" s="15">
        <v>3004</v>
      </c>
      <c r="J103" s="16" t="s">
        <v>266</v>
      </c>
      <c r="K103">
        <f t="shared" si="1"/>
        <v>483</v>
      </c>
    </row>
    <row r="104" spans="1:11" ht="12.75">
      <c r="A104" s="14"/>
      <c r="B104" s="15"/>
      <c r="C104" s="15" t="s">
        <v>236</v>
      </c>
      <c r="D104" s="15">
        <v>7</v>
      </c>
      <c r="E104" s="18">
        <f t="shared" si="0"/>
        <v>0.0038335158817086527</v>
      </c>
      <c r="F104" s="15"/>
      <c r="H104" s="6" t="s">
        <v>267</v>
      </c>
      <c r="I104" s="15">
        <v>2527</v>
      </c>
      <c r="J104" s="16" t="s">
        <v>268</v>
      </c>
      <c r="K104">
        <f t="shared" si="1"/>
        <v>-477</v>
      </c>
    </row>
    <row r="105" spans="1:11" ht="12.75">
      <c r="A105" s="14"/>
      <c r="B105" s="15"/>
      <c r="C105" s="15" t="s">
        <v>238</v>
      </c>
      <c r="D105" s="15">
        <v>71</v>
      </c>
      <c r="E105" s="18">
        <f t="shared" si="0"/>
        <v>0.03888280394304491</v>
      </c>
      <c r="F105" s="15"/>
      <c r="H105" s="6" t="s">
        <v>269</v>
      </c>
      <c r="I105" s="15">
        <v>3209</v>
      </c>
      <c r="J105" s="16" t="s">
        <v>270</v>
      </c>
      <c r="K105">
        <f t="shared" si="1"/>
        <v>682</v>
      </c>
    </row>
    <row r="106" spans="1:11" ht="12.75">
      <c r="A106" s="14"/>
      <c r="B106" s="15"/>
      <c r="C106" s="15" t="s">
        <v>239</v>
      </c>
      <c r="D106" s="15">
        <v>133</v>
      </c>
      <c r="E106" s="18">
        <f t="shared" si="0"/>
        <v>0.0728368017524644</v>
      </c>
      <c r="F106" s="62"/>
      <c r="H106" s="6" t="s">
        <v>271</v>
      </c>
      <c r="I106" s="15">
        <v>3497</v>
      </c>
      <c r="J106" s="16" t="s">
        <v>272</v>
      </c>
      <c r="K106">
        <f t="shared" si="1"/>
        <v>288</v>
      </c>
    </row>
    <row r="107" spans="1:11" ht="12.75">
      <c r="A107" s="14"/>
      <c r="B107" s="15"/>
      <c r="C107" s="15" t="s">
        <v>237</v>
      </c>
      <c r="D107" s="15">
        <v>109</v>
      </c>
      <c r="E107" s="18">
        <f t="shared" si="0"/>
        <v>0.059693318729463304</v>
      </c>
      <c r="F107" s="64"/>
      <c r="H107" s="6" t="s">
        <v>273</v>
      </c>
      <c r="I107" s="15">
        <v>3229</v>
      </c>
      <c r="J107" s="16" t="s">
        <v>274</v>
      </c>
      <c r="K107">
        <f t="shared" si="1"/>
        <v>-268</v>
      </c>
    </row>
    <row r="108" spans="1:10" ht="12.75">
      <c r="A108" s="14"/>
      <c r="B108" s="15"/>
      <c r="C108" s="15" t="s">
        <v>277</v>
      </c>
      <c r="D108" s="15">
        <v>115</v>
      </c>
      <c r="E108" s="18">
        <f t="shared" si="0"/>
        <v>0.06297918948521358</v>
      </c>
      <c r="F108" s="64"/>
      <c r="H108" s="10"/>
      <c r="I108" s="15"/>
      <c r="J108" s="19"/>
    </row>
    <row r="109" spans="1:10" ht="12.75">
      <c r="A109" s="17" t="s">
        <v>9</v>
      </c>
      <c r="B109" s="15"/>
      <c r="C109" s="15" t="s">
        <v>241</v>
      </c>
      <c r="D109" s="15">
        <v>35</v>
      </c>
      <c r="E109" s="18">
        <f t="shared" si="0"/>
        <v>0.019167579408543262</v>
      </c>
      <c r="F109" s="15"/>
      <c r="H109" s="10" t="s">
        <v>281</v>
      </c>
      <c r="I109" s="15">
        <f>I107</f>
        <v>3229</v>
      </c>
      <c r="J109" s="20">
        <v>2012</v>
      </c>
    </row>
    <row r="110" spans="1:10" ht="12.75">
      <c r="A110" s="14"/>
      <c r="B110" s="15"/>
      <c r="C110" s="15" t="s">
        <v>242</v>
      </c>
      <c r="D110" s="15">
        <v>6</v>
      </c>
      <c r="E110" s="18">
        <f t="shared" si="0"/>
        <v>0.0032858707557502738</v>
      </c>
      <c r="F110" s="15"/>
      <c r="H110" s="15"/>
      <c r="I110" s="15">
        <f>I109/5</f>
        <v>645.8</v>
      </c>
      <c r="J110" s="20">
        <v>2009</v>
      </c>
    </row>
    <row r="111" spans="1:10" ht="12.75">
      <c r="A111" s="14"/>
      <c r="B111" s="15"/>
      <c r="C111" s="15" t="s">
        <v>243</v>
      </c>
      <c r="D111" s="15">
        <v>252</v>
      </c>
      <c r="E111" s="18">
        <f t="shared" si="0"/>
        <v>0.1380065717415115</v>
      </c>
      <c r="F111" s="64"/>
      <c r="H111" t="s">
        <v>279</v>
      </c>
      <c r="I111">
        <v>12</v>
      </c>
      <c r="J111" s="20">
        <f>J109-J110</f>
        <v>3</v>
      </c>
    </row>
    <row r="112" spans="1:10" ht="12.75">
      <c r="A112" s="14"/>
      <c r="B112" s="15"/>
      <c r="C112" s="15" t="s">
        <v>244</v>
      </c>
      <c r="D112" s="15">
        <v>6</v>
      </c>
      <c r="E112" s="18">
        <f t="shared" si="0"/>
        <v>0.0032858707557502738</v>
      </c>
      <c r="F112" s="15"/>
      <c r="H112" t="s">
        <v>280</v>
      </c>
      <c r="I112">
        <v>3</v>
      </c>
      <c r="J112" s="20"/>
    </row>
    <row r="113" spans="1:10" ht="12.75">
      <c r="A113" s="14"/>
      <c r="B113" s="15"/>
      <c r="C113" s="15" t="s">
        <v>245</v>
      </c>
      <c r="D113" s="15">
        <v>0</v>
      </c>
      <c r="E113" s="18">
        <f t="shared" si="0"/>
        <v>0</v>
      </c>
      <c r="F113" s="15"/>
      <c r="I113">
        <f>I111*I112</f>
        <v>36</v>
      </c>
      <c r="J113" s="20"/>
    </row>
    <row r="114" spans="1:10" ht="12.75">
      <c r="A114" s="14"/>
      <c r="B114" s="15"/>
      <c r="C114" s="15" t="s">
        <v>246</v>
      </c>
      <c r="D114" s="15">
        <v>1</v>
      </c>
      <c r="E114" s="18">
        <f t="shared" si="0"/>
        <v>0.000547645125958379</v>
      </c>
      <c r="F114" s="15"/>
      <c r="H114" s="15" t="s">
        <v>282</v>
      </c>
      <c r="I114" s="15"/>
      <c r="J114" s="20"/>
    </row>
    <row r="115" spans="1:10" ht="12.75">
      <c r="A115" s="14"/>
      <c r="B115" s="15"/>
      <c r="C115" s="15" t="s">
        <v>247</v>
      </c>
      <c r="D115" s="15">
        <v>3</v>
      </c>
      <c r="E115" s="18">
        <f t="shared" si="0"/>
        <v>0.0016429353778751369</v>
      </c>
      <c r="F115" s="15"/>
      <c r="H115" s="15">
        <f>I109/I113</f>
        <v>89.69444444444444</v>
      </c>
      <c r="I115" s="15" t="s">
        <v>283</v>
      </c>
      <c r="J115" s="20"/>
    </row>
    <row r="116" spans="1:10" ht="12.75">
      <c r="A116" s="17" t="s">
        <v>91</v>
      </c>
      <c r="B116" s="15"/>
      <c r="C116" s="15" t="s">
        <v>0</v>
      </c>
      <c r="D116" s="15">
        <v>108</v>
      </c>
      <c r="E116" s="18">
        <f t="shared" si="0"/>
        <v>0.05914567360350493</v>
      </c>
      <c r="F116" s="64"/>
      <c r="H116" s="15"/>
      <c r="I116" s="15"/>
      <c r="J116" s="20"/>
    </row>
    <row r="117" spans="1:10" ht="12.75">
      <c r="A117" s="14"/>
      <c r="B117" s="15"/>
      <c r="C117" s="15" t="s">
        <v>248</v>
      </c>
      <c r="D117" s="15">
        <v>28</v>
      </c>
      <c r="E117" s="18">
        <f t="shared" si="0"/>
        <v>0.01533406352683461</v>
      </c>
      <c r="F117" s="64"/>
      <c r="H117" s="15"/>
      <c r="I117" s="15"/>
      <c r="J117" s="20"/>
    </row>
    <row r="118" spans="1:10" ht="12.75">
      <c r="A118" s="14"/>
      <c r="B118" s="15"/>
      <c r="C118" s="15" t="s">
        <v>249</v>
      </c>
      <c r="D118" s="15">
        <v>71</v>
      </c>
      <c r="E118" s="18">
        <f t="shared" si="0"/>
        <v>0.03888280394304491</v>
      </c>
      <c r="F118" s="64"/>
      <c r="H118" s="15"/>
      <c r="I118" s="15"/>
      <c r="J118" s="20"/>
    </row>
    <row r="119" spans="1:10" ht="12.75">
      <c r="A119" s="14"/>
      <c r="B119" s="15"/>
      <c r="C119" s="15" t="s">
        <v>250</v>
      </c>
      <c r="D119" s="15">
        <v>54</v>
      </c>
      <c r="E119" s="18">
        <f t="shared" si="0"/>
        <v>0.029572836801752465</v>
      </c>
      <c r="F119" s="65"/>
      <c r="H119" s="15"/>
      <c r="I119" s="15"/>
      <c r="J119" s="20"/>
    </row>
    <row r="120" spans="1:10" ht="12.75">
      <c r="A120" s="14"/>
      <c r="B120" s="15"/>
      <c r="C120" s="15"/>
      <c r="D120" s="15"/>
      <c r="E120" s="18"/>
      <c r="F120" s="15"/>
      <c r="H120" s="15"/>
      <c r="I120" s="15"/>
      <c r="J120" s="20"/>
    </row>
    <row r="121" spans="1:10" ht="12.75">
      <c r="A121" s="14"/>
      <c r="B121" s="15"/>
      <c r="C121" s="15" t="s">
        <v>3</v>
      </c>
      <c r="D121" s="15">
        <f>SUM(D97:D107)</f>
        <v>1147</v>
      </c>
      <c r="E121" s="18">
        <f>D121/som</f>
        <v>0.6281489594742606</v>
      </c>
      <c r="F121" s="15"/>
      <c r="H121" s="15"/>
      <c r="I121" s="15"/>
      <c r="J121" s="20"/>
    </row>
    <row r="122" spans="1:10" ht="12.75">
      <c r="A122" s="14"/>
      <c r="B122" s="15"/>
      <c r="C122" s="15" t="s">
        <v>9</v>
      </c>
      <c r="D122" s="15">
        <f>SUM(D109:D115)</f>
        <v>303</v>
      </c>
      <c r="E122" s="18">
        <f>D122/som</f>
        <v>0.16593647316538881</v>
      </c>
      <c r="F122" s="15"/>
      <c r="H122" s="15"/>
      <c r="I122" s="15"/>
      <c r="J122" s="20"/>
    </row>
    <row r="123" spans="1:10" ht="12.75">
      <c r="A123" s="14"/>
      <c r="B123" s="15"/>
      <c r="C123" s="15" t="s">
        <v>91</v>
      </c>
      <c r="D123" s="15">
        <f>SUM(D116:D119)</f>
        <v>261</v>
      </c>
      <c r="E123" s="18">
        <f>D123/som</f>
        <v>0.1429353778751369</v>
      </c>
      <c r="F123" s="15"/>
      <c r="H123" s="15"/>
      <c r="I123" s="15"/>
      <c r="J123" s="20"/>
    </row>
    <row r="124" spans="1:10" ht="12.75">
      <c r="A124" s="14"/>
      <c r="B124" s="15"/>
      <c r="C124" s="15" t="s">
        <v>276</v>
      </c>
      <c r="D124" s="15">
        <v>115</v>
      </c>
      <c r="E124" s="18">
        <f>D125/som</f>
        <v>1</v>
      </c>
      <c r="F124" s="15"/>
      <c r="H124" s="15"/>
      <c r="I124" s="15"/>
      <c r="J124" s="20"/>
    </row>
    <row r="125" spans="1:10" ht="12.75">
      <c r="A125" s="21"/>
      <c r="B125" s="8"/>
      <c r="C125" s="8"/>
      <c r="D125" s="8">
        <f>SUM(D121:D124)</f>
        <v>1826</v>
      </c>
      <c r="E125" s="8"/>
      <c r="F125" s="8"/>
      <c r="G125" s="8"/>
      <c r="H125" s="8"/>
      <c r="I125" s="8"/>
      <c r="J125" s="22"/>
    </row>
    <row r="127" spans="1:7" ht="12.75">
      <c r="A127" s="71" t="s">
        <v>327</v>
      </c>
      <c r="B127" s="72"/>
      <c r="C127" s="72"/>
      <c r="D127" s="72"/>
      <c r="E127" s="72"/>
      <c r="F127" s="72"/>
      <c r="G127" s="73"/>
    </row>
    <row r="128" spans="1:7" ht="12.75">
      <c r="A128" s="17"/>
      <c r="B128" s="34"/>
      <c r="C128" s="34"/>
      <c r="D128" s="34"/>
      <c r="E128" s="34"/>
      <c r="F128" s="34"/>
      <c r="G128" s="53"/>
    </row>
    <row r="129" spans="1:7" ht="12.75">
      <c r="A129" s="14"/>
      <c r="B129" s="15" t="str">
        <f>Calc!F3</f>
        <v>a</v>
      </c>
      <c r="C129" s="15" t="str">
        <f>Calc!G3</f>
        <v>Acueil</v>
      </c>
      <c r="D129" s="15">
        <f>Calc!H3</f>
        <v>150</v>
      </c>
      <c r="E129" s="15"/>
      <c r="F129" s="15"/>
      <c r="G129" s="20">
        <f>D129</f>
        <v>150</v>
      </c>
    </row>
    <row r="130" spans="1:7" ht="12.75">
      <c r="A130" s="14"/>
      <c r="B130" s="15" t="str">
        <f>Calc!F4</f>
        <v>al</v>
      </c>
      <c r="C130" s="15" t="str">
        <f>Calc!G4</f>
        <v>algèbre</v>
      </c>
      <c r="D130" s="15">
        <f>Calc!H4</f>
        <v>990</v>
      </c>
      <c r="E130" s="15"/>
      <c r="F130" s="15"/>
      <c r="G130" s="20">
        <f aca="true" t="shared" si="2" ref="G130:G136">G129+D130</f>
        <v>1140</v>
      </c>
    </row>
    <row r="131" spans="1:7" ht="12.75">
      <c r="A131" s="14"/>
      <c r="B131" s="15" t="str">
        <f>Calc!F5</f>
        <v>an</v>
      </c>
      <c r="C131" s="15" t="str">
        <f>Calc!G5</f>
        <v>analyse</v>
      </c>
      <c r="D131" s="15">
        <f>Calc!H5</f>
        <v>540</v>
      </c>
      <c r="E131" s="15"/>
      <c r="F131" s="15"/>
      <c r="G131" s="20">
        <f t="shared" si="2"/>
        <v>1680</v>
      </c>
    </row>
    <row r="132" spans="1:7" ht="12.75">
      <c r="A132" s="14"/>
      <c r="B132" s="15" t="str">
        <f>Calc!F6</f>
        <v>ga</v>
      </c>
      <c r="C132" s="15" t="str">
        <f>Calc!G6</f>
        <v>géométrie analytique</v>
      </c>
      <c r="D132" s="15">
        <f>Calc!H6</f>
        <v>2177</v>
      </c>
      <c r="E132" s="15"/>
      <c r="F132" s="15"/>
      <c r="G132" s="20">
        <f t="shared" si="2"/>
        <v>3857</v>
      </c>
    </row>
    <row r="133" spans="1:7" ht="12.75">
      <c r="A133" s="14"/>
      <c r="B133" s="15" t="str">
        <f>Calc!F7</f>
        <v>gc</v>
      </c>
      <c r="C133" s="15" t="str">
        <f>Calc!G7</f>
        <v>Géométrie classique</v>
      </c>
      <c r="D133" s="15">
        <f>Calc!H7</f>
        <v>128</v>
      </c>
      <c r="E133" s="15"/>
      <c r="F133" s="15"/>
      <c r="G133" s="20">
        <f t="shared" si="2"/>
        <v>3985</v>
      </c>
    </row>
    <row r="134" spans="1:7" ht="12.75">
      <c r="A134" s="14"/>
      <c r="B134" s="15" t="str">
        <f>Calc!F8</f>
        <v>ar</v>
      </c>
      <c r="C134" s="15" t="str">
        <f>Calc!G8</f>
        <v>arithmétique</v>
      </c>
      <c r="D134" s="15">
        <f>Calc!H8</f>
        <v>113</v>
      </c>
      <c r="E134" s="15"/>
      <c r="F134" s="15"/>
      <c r="G134" s="20">
        <f t="shared" si="2"/>
        <v>4098</v>
      </c>
    </row>
    <row r="135" spans="1:7" ht="12.75">
      <c r="A135" s="14"/>
      <c r="B135" s="15" t="str">
        <f>Calc!F9</f>
        <v>s</v>
      </c>
      <c r="C135" s="15" t="str">
        <f>Calc!G9</f>
        <v>synthèse mathématiques</v>
      </c>
      <c r="D135" s="15">
        <f>Calc!H9</f>
        <v>199</v>
      </c>
      <c r="E135" s="15"/>
      <c r="F135" s="15"/>
      <c r="G135" s="20">
        <f t="shared" si="2"/>
        <v>4297</v>
      </c>
    </row>
    <row r="136" spans="1:7" ht="12.75">
      <c r="A136" s="14"/>
      <c r="B136" s="15" t="s">
        <v>330</v>
      </c>
      <c r="C136" s="15" t="s">
        <v>332</v>
      </c>
      <c r="D136" s="15">
        <f>Calc!E228</f>
        <v>29</v>
      </c>
      <c r="E136" s="15"/>
      <c r="F136" s="15"/>
      <c r="G136" s="20">
        <f t="shared" si="2"/>
        <v>4326</v>
      </c>
    </row>
    <row r="137" spans="1:7" ht="12.75">
      <c r="A137" s="14"/>
      <c r="B137" s="15" t="str">
        <f>Calc!F10</f>
        <v>vjm</v>
      </c>
      <c r="C137" s="15" t="str">
        <f>Calc!G10</f>
        <v>vos journaux mathématiques</v>
      </c>
      <c r="D137" s="15">
        <f>Calc!H10</f>
        <v>37</v>
      </c>
      <c r="E137" s="15"/>
      <c r="F137" s="15"/>
      <c r="G137" s="20">
        <f>G134+D137</f>
        <v>4135</v>
      </c>
    </row>
    <row r="138" spans="1:7" ht="12.75">
      <c r="A138" s="14"/>
      <c r="B138" s="15" t="str">
        <f>Calc!F11</f>
        <v>jm</v>
      </c>
      <c r="C138" s="15" t="str">
        <f>Calc!G11</f>
        <v>journal mathématiques</v>
      </c>
      <c r="D138" s="15">
        <f>Calc!H11</f>
        <v>443</v>
      </c>
      <c r="E138" s="15"/>
      <c r="F138" s="15"/>
      <c r="G138" s="20">
        <f aca="true" t="shared" si="3" ref="G138:G153">G137+D138</f>
        <v>4578</v>
      </c>
    </row>
    <row r="139" spans="1:7" ht="12.75">
      <c r="A139" s="14"/>
      <c r="B139" s="15" t="str">
        <f>Calc!F12</f>
        <v>bsm</v>
      </c>
      <c r="C139" s="15" t="str">
        <f>Calc!G12</f>
        <v>blog sites mathématique</v>
      </c>
      <c r="D139" s="15">
        <f>Calc!H12</f>
        <v>219</v>
      </c>
      <c r="E139" s="15"/>
      <c r="F139" s="15"/>
      <c r="G139" s="20">
        <f t="shared" si="3"/>
        <v>4797</v>
      </c>
    </row>
    <row r="140" spans="1:7" ht="12.75">
      <c r="A140" s="14"/>
      <c r="B140" s="15" t="str">
        <f>Calc!F13</f>
        <v>pc</v>
      </c>
      <c r="C140" s="15" t="str">
        <f>Calc!G13</f>
        <v>Journal de physique et de chimie</v>
      </c>
      <c r="D140" s="15">
        <f>Calc!H13</f>
        <v>759</v>
      </c>
      <c r="E140" s="15"/>
      <c r="F140" s="15"/>
      <c r="G140" s="20">
        <f t="shared" si="3"/>
        <v>5556</v>
      </c>
    </row>
    <row r="141" spans="1:7" ht="12.75">
      <c r="A141" s="14"/>
      <c r="B141" s="15" t="str">
        <f>Calc!F14</f>
        <v>jinf</v>
      </c>
      <c r="C141" s="15" t="str">
        <f>Calc!G14</f>
        <v>journal informatique</v>
      </c>
      <c r="D141" s="15">
        <f>Calc!H14</f>
        <v>160</v>
      </c>
      <c r="E141" s="15"/>
      <c r="F141" s="15"/>
      <c r="G141" s="20">
        <f t="shared" si="3"/>
        <v>5716</v>
      </c>
    </row>
    <row r="142" spans="1:7" ht="12.75">
      <c r="A142" s="14"/>
      <c r="B142" s="15" t="str">
        <f>Calc!F15</f>
        <v>e</v>
      </c>
      <c r="C142" s="15" t="str">
        <f>Calc!G15</f>
        <v>Economie (comptabilité, politique)</v>
      </c>
      <c r="D142" s="15">
        <f>Calc!H15</f>
        <v>26</v>
      </c>
      <c r="E142" s="15"/>
      <c r="F142" s="15"/>
      <c r="G142" s="20">
        <f t="shared" si="3"/>
        <v>5742</v>
      </c>
    </row>
    <row r="143" spans="1:7" ht="12.75">
      <c r="A143" s="14"/>
      <c r="B143" s="15" t="str">
        <f>Calc!F16</f>
        <v>sp</v>
      </c>
      <c r="C143" s="15" t="str">
        <f>Calc!G16</f>
        <v>sport</v>
      </c>
      <c r="D143" s="15">
        <f>Calc!H16</f>
        <v>438</v>
      </c>
      <c r="E143" s="15"/>
      <c r="F143" s="15"/>
      <c r="G143" s="20">
        <f t="shared" si="3"/>
        <v>6180</v>
      </c>
    </row>
    <row r="144" spans="1:7" ht="12.75">
      <c r="A144" s="14"/>
      <c r="B144" s="15" t="str">
        <f>Calc!F17</f>
        <v>CV</v>
      </c>
      <c r="C144" s="15" t="str">
        <f>Calc!G17</f>
        <v>curriculum vitae</v>
      </c>
      <c r="D144" s="15">
        <f>Calc!H17</f>
        <v>1035</v>
      </c>
      <c r="E144" s="15"/>
      <c r="F144" s="15"/>
      <c r="G144" s="20">
        <f t="shared" si="3"/>
        <v>7215</v>
      </c>
    </row>
    <row r="145" spans="1:7" ht="12.75">
      <c r="A145" s="14"/>
      <c r="B145" s="15" t="str">
        <f>Calc!F18</f>
        <v>bsp</v>
      </c>
      <c r="C145" s="15" t="str">
        <f>Calc!G18</f>
        <v>blog sites de physique</v>
      </c>
      <c r="D145" s="15">
        <f>Calc!H18</f>
        <v>0</v>
      </c>
      <c r="E145" s="15"/>
      <c r="F145" s="15"/>
      <c r="G145" s="20">
        <f t="shared" si="3"/>
        <v>7215</v>
      </c>
    </row>
    <row r="146" spans="1:7" ht="12.75">
      <c r="A146" s="14"/>
      <c r="B146" s="15" t="str">
        <f>Calc!F19</f>
        <v>h</v>
      </c>
      <c r="C146" s="15" t="str">
        <f>Calc!G19</f>
        <v>histoire et géographie</v>
      </c>
      <c r="D146" s="15">
        <f>Calc!H19</f>
        <v>88</v>
      </c>
      <c r="E146" s="15"/>
      <c r="F146" s="15"/>
      <c r="G146" s="20">
        <f t="shared" si="3"/>
        <v>7303</v>
      </c>
    </row>
    <row r="147" spans="1:7" ht="12.75">
      <c r="A147" s="14"/>
      <c r="B147" s="15" t="str">
        <f>Calc!F20</f>
        <v>l</v>
      </c>
      <c r="C147" s="15" t="str">
        <f>Calc!G20</f>
        <v>littéraraire</v>
      </c>
      <c r="D147" s="15">
        <f>Calc!H20</f>
        <v>980</v>
      </c>
      <c r="E147" s="15"/>
      <c r="F147" s="15"/>
      <c r="G147" s="20">
        <f t="shared" si="3"/>
        <v>8283</v>
      </c>
    </row>
    <row r="148" spans="1:7" ht="12.75">
      <c r="A148" s="14"/>
      <c r="B148" s="15" t="str">
        <f>Calc!F21</f>
        <v>stat</v>
      </c>
      <c r="C148" s="15" t="str">
        <f>Calc!G21</f>
        <v>statistique</v>
      </c>
      <c r="D148" s="15">
        <f>Calc!H21</f>
        <v>1503</v>
      </c>
      <c r="E148" s="15"/>
      <c r="F148" s="15"/>
      <c r="G148" s="20">
        <f t="shared" si="3"/>
        <v>9786</v>
      </c>
    </row>
    <row r="149" spans="1:7" ht="12.75">
      <c r="A149" s="14"/>
      <c r="B149" s="15" t="str">
        <f>Calc!F22</f>
        <v>ji</v>
      </c>
      <c r="C149" s="15" t="str">
        <f>Calc!G22</f>
        <v>journaux intimes</v>
      </c>
      <c r="D149" s="15">
        <f>Calc!H22</f>
        <v>1439</v>
      </c>
      <c r="E149" s="15"/>
      <c r="F149" s="15"/>
      <c r="G149" s="20">
        <f t="shared" si="3"/>
        <v>11225</v>
      </c>
    </row>
    <row r="150" spans="1:7" ht="12.75">
      <c r="A150" s="14"/>
      <c r="B150" s="15" t="str">
        <f>Calc!F23</f>
        <v>jq</v>
      </c>
      <c r="C150" s="15" t="str">
        <f>Calc!G23</f>
        <v>journal quotidien</v>
      </c>
      <c r="D150" s="15">
        <f>Calc!H23</f>
        <v>741</v>
      </c>
      <c r="E150" s="15"/>
      <c r="F150" s="15"/>
      <c r="G150" s="20">
        <f t="shared" si="3"/>
        <v>11966</v>
      </c>
    </row>
    <row r="151" spans="1:7" ht="12.75">
      <c r="A151" s="14"/>
      <c r="B151" s="15" t="str">
        <f>Calc!F24</f>
        <v>v</v>
      </c>
      <c r="C151" s="15" t="str">
        <f>Calc!G24</f>
        <v>vidéo</v>
      </c>
      <c r="D151" s="15">
        <f>Calc!H24</f>
        <v>121</v>
      </c>
      <c r="E151" s="15"/>
      <c r="F151" s="15"/>
      <c r="G151" s="20">
        <f t="shared" si="3"/>
        <v>12087</v>
      </c>
    </row>
    <row r="152" spans="1:7" ht="12.75">
      <c r="A152" s="14"/>
      <c r="B152" s="15" t="str">
        <f>Calc!F25</f>
        <v>abs</v>
      </c>
      <c r="C152" s="15" t="str">
        <f>Calc!G25</f>
        <v>autre blogs et sites </v>
      </c>
      <c r="D152" s="15">
        <f>Calc!H25</f>
        <v>61</v>
      </c>
      <c r="E152" s="15"/>
      <c r="F152" s="15"/>
      <c r="G152" s="20">
        <f t="shared" si="3"/>
        <v>12148</v>
      </c>
    </row>
    <row r="153" spans="1:7" ht="12.75">
      <c r="A153" s="14"/>
      <c r="B153" s="15" t="str">
        <f>Calc!F26</f>
        <v>d</v>
      </c>
      <c r="C153" s="15" t="str">
        <f>Calc!G26</f>
        <v>divers</v>
      </c>
      <c r="D153" s="15">
        <f>Calc!H26</f>
        <v>154</v>
      </c>
      <c r="E153" s="15"/>
      <c r="F153" s="15"/>
      <c r="G153" s="20">
        <f t="shared" si="3"/>
        <v>12302</v>
      </c>
    </row>
    <row r="154" spans="1:7" ht="12.75">
      <c r="A154" s="14"/>
      <c r="B154" s="15"/>
      <c r="C154" s="15"/>
      <c r="D154" s="15"/>
      <c r="E154" s="15"/>
      <c r="F154" s="15"/>
      <c r="G154" s="20"/>
    </row>
    <row r="155" spans="1:7" ht="12.75">
      <c r="A155" s="14"/>
      <c r="B155" s="15"/>
      <c r="C155" s="15"/>
      <c r="D155" s="15"/>
      <c r="E155" s="15"/>
      <c r="F155" s="15"/>
      <c r="G155" s="20"/>
    </row>
    <row r="156" spans="1:7" ht="12.75">
      <c r="A156" s="14"/>
      <c r="B156" s="15"/>
      <c r="C156" s="15" t="s">
        <v>231</v>
      </c>
      <c r="D156" s="15">
        <f>Calc!D264</f>
        <v>5669</v>
      </c>
      <c r="E156" s="15"/>
      <c r="F156" s="15"/>
      <c r="G156" s="20"/>
    </row>
    <row r="157" spans="1:7" ht="12.75">
      <c r="A157" s="14"/>
      <c r="B157" s="15"/>
      <c r="C157" s="15" t="s">
        <v>206</v>
      </c>
      <c r="D157" s="15">
        <f>Calc!D265</f>
        <v>26</v>
      </c>
      <c r="E157" s="15"/>
      <c r="F157" s="15"/>
      <c r="G157" s="20"/>
    </row>
    <row r="158" spans="1:7" ht="12.75">
      <c r="A158" s="14"/>
      <c r="B158" s="15"/>
      <c r="C158" s="15" t="s">
        <v>227</v>
      </c>
      <c r="D158" s="15">
        <f>Calc!D266</f>
        <v>759</v>
      </c>
      <c r="E158" s="15"/>
      <c r="F158" s="15"/>
      <c r="G158" s="20"/>
    </row>
    <row r="159" spans="1:7" ht="12.75">
      <c r="A159" s="14"/>
      <c r="B159" s="15"/>
      <c r="C159" s="15" t="s">
        <v>228</v>
      </c>
      <c r="D159" s="15">
        <f>Calc!D267</f>
        <v>160</v>
      </c>
      <c r="E159" s="15"/>
      <c r="F159" s="15"/>
      <c r="G159" s="20"/>
    </row>
    <row r="160" spans="1:7" ht="12.75">
      <c r="A160" s="14"/>
      <c r="B160" s="15"/>
      <c r="C160" s="15" t="s">
        <v>10</v>
      </c>
      <c r="D160" s="15">
        <f>Calc!D268</f>
        <v>1035</v>
      </c>
      <c r="E160" s="15"/>
      <c r="F160" s="15"/>
      <c r="G160" s="20"/>
    </row>
    <row r="161" spans="1:7" ht="12.75">
      <c r="A161" s="14"/>
      <c r="B161" s="15"/>
      <c r="C161" s="15" t="s">
        <v>229</v>
      </c>
      <c r="D161" s="15">
        <f>Calc!D269</f>
        <v>1439</v>
      </c>
      <c r="E161" s="15"/>
      <c r="F161" s="15"/>
      <c r="G161" s="20"/>
    </row>
    <row r="162" spans="1:7" ht="12.75">
      <c r="A162" s="14"/>
      <c r="B162" s="15"/>
      <c r="C162" s="15" t="s">
        <v>230</v>
      </c>
      <c r="D162" s="15">
        <f>Calc!D270</f>
        <v>741</v>
      </c>
      <c r="E162" s="15"/>
      <c r="F162" s="15"/>
      <c r="G162" s="20"/>
    </row>
    <row r="163" spans="1:7" ht="12.75">
      <c r="A163" s="14"/>
      <c r="B163" s="15"/>
      <c r="C163" s="15" t="s">
        <v>186</v>
      </c>
      <c r="D163" s="15">
        <f>Calc!D271</f>
        <v>336</v>
      </c>
      <c r="E163" s="15"/>
      <c r="F163" s="15"/>
      <c r="G163" s="20"/>
    </row>
    <row r="164" spans="1:7" ht="12.75">
      <c r="A164" s="14"/>
      <c r="B164" s="15"/>
      <c r="C164" s="15"/>
      <c r="D164" s="15"/>
      <c r="E164" s="15"/>
      <c r="F164" s="15"/>
      <c r="G164" s="20"/>
    </row>
    <row r="165" spans="1:7" ht="12.75">
      <c r="A165" s="14"/>
      <c r="B165" s="15"/>
      <c r="C165" s="15"/>
      <c r="D165" s="15"/>
      <c r="E165" s="15"/>
      <c r="F165" s="15"/>
      <c r="G165" s="20"/>
    </row>
    <row r="166" spans="1:7" ht="12.75">
      <c r="A166" s="14"/>
      <c r="B166" s="15"/>
      <c r="C166" s="15" t="str">
        <f aca="true" t="shared" si="4" ref="C166:D170">C130</f>
        <v>algèbre</v>
      </c>
      <c r="D166" s="15">
        <f t="shared" si="4"/>
        <v>990</v>
      </c>
      <c r="E166" s="15"/>
      <c r="F166" s="15"/>
      <c r="G166" s="20"/>
    </row>
    <row r="167" spans="1:7" ht="12.75">
      <c r="A167" s="14"/>
      <c r="B167" s="15"/>
      <c r="C167" s="15" t="str">
        <f t="shared" si="4"/>
        <v>analyse</v>
      </c>
      <c r="D167" s="15">
        <f t="shared" si="4"/>
        <v>540</v>
      </c>
      <c r="E167" s="15"/>
      <c r="F167" s="15"/>
      <c r="G167" s="20"/>
    </row>
    <row r="168" spans="1:7" ht="12.75">
      <c r="A168" s="14"/>
      <c r="B168" s="15"/>
      <c r="C168" s="15" t="str">
        <f t="shared" si="4"/>
        <v>géométrie analytique</v>
      </c>
      <c r="D168" s="15">
        <f t="shared" si="4"/>
        <v>2177</v>
      </c>
      <c r="E168" s="15"/>
      <c r="F168" s="15"/>
      <c r="G168" s="20"/>
    </row>
    <row r="169" spans="1:7" ht="12.75">
      <c r="A169" s="14"/>
      <c r="B169" s="15"/>
      <c r="C169" s="15" t="str">
        <f t="shared" si="4"/>
        <v>Géométrie classique</v>
      </c>
      <c r="D169" s="15">
        <f t="shared" si="4"/>
        <v>128</v>
      </c>
      <c r="E169" s="15"/>
      <c r="F169" s="15"/>
      <c r="G169" s="20"/>
    </row>
    <row r="170" spans="1:7" ht="12.75">
      <c r="A170" s="14"/>
      <c r="B170" s="15"/>
      <c r="C170" s="15" t="str">
        <f t="shared" si="4"/>
        <v>arithmétique</v>
      </c>
      <c r="D170" s="15">
        <f t="shared" si="4"/>
        <v>113</v>
      </c>
      <c r="E170" s="15"/>
      <c r="F170" s="15"/>
      <c r="G170" s="20"/>
    </row>
    <row r="171" spans="1:7" ht="12.75">
      <c r="A171" s="14"/>
      <c r="B171" s="15"/>
      <c r="C171" s="15" t="str">
        <f aca="true" t="shared" si="5" ref="C171:D173">C137</f>
        <v>vos journaux mathématiques</v>
      </c>
      <c r="D171" s="15">
        <f t="shared" si="5"/>
        <v>37</v>
      </c>
      <c r="E171" s="15"/>
      <c r="F171" s="15"/>
      <c r="G171" s="20"/>
    </row>
    <row r="172" spans="1:7" ht="12.75">
      <c r="A172" s="14"/>
      <c r="B172" s="15"/>
      <c r="C172" s="15" t="str">
        <f t="shared" si="5"/>
        <v>journal mathématiques</v>
      </c>
      <c r="D172" s="15">
        <f t="shared" si="5"/>
        <v>443</v>
      </c>
      <c r="E172" s="15"/>
      <c r="F172" s="15"/>
      <c r="G172" s="20"/>
    </row>
    <row r="173" spans="1:7" ht="12.75">
      <c r="A173" s="14"/>
      <c r="B173" s="15"/>
      <c r="C173" s="15" t="str">
        <f t="shared" si="5"/>
        <v>blog sites mathématique</v>
      </c>
      <c r="D173" s="15">
        <f t="shared" si="5"/>
        <v>219</v>
      </c>
      <c r="E173" s="15"/>
      <c r="F173" s="15"/>
      <c r="G173" s="20"/>
    </row>
    <row r="174" spans="1:7" ht="12.75">
      <c r="A174" s="14"/>
      <c r="B174" s="15"/>
      <c r="C174" s="15" t="s">
        <v>278</v>
      </c>
      <c r="D174" s="15">
        <v>199</v>
      </c>
      <c r="E174" s="15"/>
      <c r="F174" s="15"/>
      <c r="G174" s="20"/>
    </row>
    <row r="175" spans="1:7" ht="12.75">
      <c r="A175" s="14"/>
      <c r="B175" s="15"/>
      <c r="C175" s="15" t="s">
        <v>331</v>
      </c>
      <c r="D175" s="15"/>
      <c r="E175" s="15"/>
      <c r="F175" s="15"/>
      <c r="G175" s="20"/>
    </row>
    <row r="176" spans="1:7" ht="12.75">
      <c r="A176" s="21"/>
      <c r="B176" s="8"/>
      <c r="C176" s="8"/>
      <c r="D176" s="8"/>
      <c r="E176" s="8"/>
      <c r="F176" s="8"/>
      <c r="G176" s="22"/>
    </row>
  </sheetData>
  <mergeCells count="1">
    <mergeCell ref="A127:G1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2"/>
  <sheetViews>
    <sheetView workbookViewId="0" topLeftCell="A1">
      <selection activeCell="G165" sqref="G165"/>
    </sheetView>
  </sheetViews>
  <sheetFormatPr defaultColWidth="11.421875" defaultRowHeight="12.75"/>
  <cols>
    <col min="1" max="1" width="10.8515625" style="0" bestFit="1" customWidth="1"/>
    <col min="2" max="2" width="4.57421875" style="0" bestFit="1" customWidth="1"/>
    <col min="3" max="3" width="70.421875" style="0" bestFit="1" customWidth="1"/>
    <col min="4" max="4" width="39.8515625" style="0" bestFit="1" customWidth="1"/>
    <col min="5" max="5" width="6.00390625" style="0" bestFit="1" customWidth="1"/>
    <col min="6" max="6" width="4.00390625" style="0" bestFit="1" customWidth="1"/>
    <col min="7" max="7" width="30.140625" style="0" bestFit="1" customWidth="1"/>
    <col min="8" max="8" width="29.421875" style="0" bestFit="1" customWidth="1"/>
    <col min="9" max="9" width="7.7109375" style="5" customWidth="1"/>
    <col min="10" max="10" width="34.57421875" style="1" customWidth="1"/>
    <col min="11" max="11" width="27.140625" style="0" customWidth="1"/>
    <col min="12" max="12" width="12.140625" style="56" customWidth="1"/>
    <col min="13" max="13" width="18.28125" style="0" customWidth="1"/>
    <col min="14" max="14" width="14.8515625" style="0" bestFit="1" customWidth="1"/>
    <col min="15" max="15" width="8.421875" style="0" bestFit="1" customWidth="1"/>
    <col min="16" max="16" width="17.140625" style="0" bestFit="1" customWidth="1"/>
    <col min="17" max="17" width="9.28125" style="0" bestFit="1" customWidth="1"/>
    <col min="18" max="18" width="5.140625" style="0" bestFit="1" customWidth="1"/>
    <col min="19" max="19" width="5.00390625" style="0" bestFit="1" customWidth="1"/>
    <col min="20" max="20" width="10.421875" style="0" bestFit="1" customWidth="1"/>
    <col min="21" max="21" width="9.7109375" style="0" bestFit="1" customWidth="1"/>
    <col min="22" max="22" width="4.00390625" style="0" bestFit="1" customWidth="1"/>
    <col min="23" max="24" width="5.00390625" style="0" bestFit="1" customWidth="1"/>
    <col min="25" max="25" width="4.00390625" style="0" bestFit="1" customWidth="1"/>
    <col min="26" max="26" width="5.140625" style="0" bestFit="1" customWidth="1"/>
    <col min="27" max="27" width="15.8515625" style="0" bestFit="1" customWidth="1"/>
    <col min="28" max="28" width="5.7109375" style="0" bestFit="1" customWidth="1"/>
  </cols>
  <sheetData>
    <row r="1" spans="7:13" ht="12.75">
      <c r="G1">
        <f>E115</f>
        <v>14185</v>
      </c>
      <c r="I1" s="5" t="s">
        <v>334</v>
      </c>
      <c r="J1" s="5" t="s">
        <v>335</v>
      </c>
      <c r="K1" s="5" t="s">
        <v>336</v>
      </c>
      <c r="L1" s="55" t="s">
        <v>337</v>
      </c>
      <c r="M1" s="5" t="s">
        <v>338</v>
      </c>
    </row>
    <row r="2" spans="2:13" ht="12.75">
      <c r="B2" s="47">
        <v>1</v>
      </c>
      <c r="C2" s="24" t="s">
        <v>0</v>
      </c>
      <c r="D2" s="25" t="s">
        <v>1</v>
      </c>
      <c r="E2" s="48">
        <v>2177</v>
      </c>
      <c r="G2" s="54">
        <f aca="true" t="shared" si="0" ref="G2:G33">E2/somarticl</f>
        <v>0.15347197744095875</v>
      </c>
      <c r="I2" s="5">
        <f>Calc!AF2</f>
        <v>1</v>
      </c>
      <c r="J2" s="1" t="str">
        <f>Calc!AG2</f>
        <v>Trigonométrie</v>
      </c>
      <c r="K2" t="str">
        <f>Calc!AH2</f>
        <v>Géométrie analytique</v>
      </c>
      <c r="L2" s="56">
        <f>Calc!AI2</f>
        <v>2177</v>
      </c>
      <c r="M2">
        <v>300</v>
      </c>
    </row>
    <row r="3" spans="2:13" ht="12.75">
      <c r="B3" s="49">
        <f aca="true" t="shared" si="1" ref="B3:B34">B2+1</f>
        <v>2</v>
      </c>
      <c r="C3" s="27" t="s">
        <v>2</v>
      </c>
      <c r="D3" s="28" t="s">
        <v>3</v>
      </c>
      <c r="E3" s="50">
        <v>990</v>
      </c>
      <c r="G3" s="54">
        <f t="shared" si="0"/>
        <v>0.06979203383856186</v>
      </c>
      <c r="I3" s="5">
        <f>Calc!AF3</f>
        <v>2</v>
      </c>
      <c r="J3" s="1" t="str">
        <f>Calc!AG3</f>
        <v>Algèbre polynomiales</v>
      </c>
      <c r="K3" t="str">
        <f>Calc!AH3</f>
        <v>Algèbre</v>
      </c>
      <c r="L3" s="56">
        <f>Calc!AI3</f>
        <v>990</v>
      </c>
      <c r="M3">
        <v>1340</v>
      </c>
    </row>
    <row r="4" spans="2:12" ht="12.75">
      <c r="B4" s="49">
        <f t="shared" si="1"/>
        <v>3</v>
      </c>
      <c r="C4" s="4" t="s">
        <v>4</v>
      </c>
      <c r="D4" s="2" t="s">
        <v>5</v>
      </c>
      <c r="E4" s="51">
        <v>875</v>
      </c>
      <c r="G4" s="54">
        <f t="shared" si="0"/>
        <v>0.06168487839266831</v>
      </c>
      <c r="I4" s="5">
        <f>Calc!AF4</f>
      </c>
      <c r="J4" s="1">
        <f>Calc!AG4</f>
      </c>
      <c r="K4">
        <f>Calc!AH4</f>
      </c>
      <c r="L4" s="56">
        <f>Calc!AI4</f>
      </c>
    </row>
    <row r="5" spans="2:12" ht="12.75">
      <c r="B5" s="49">
        <f t="shared" si="1"/>
        <v>4</v>
      </c>
      <c r="C5" s="4" t="s">
        <v>6</v>
      </c>
      <c r="D5" s="2" t="s">
        <v>7</v>
      </c>
      <c r="E5" s="51">
        <v>583</v>
      </c>
      <c r="G5" s="54">
        <f t="shared" si="0"/>
        <v>0.04109975326048643</v>
      </c>
      <c r="I5" s="5">
        <f>Calc!AF5</f>
        <v>4</v>
      </c>
      <c r="J5" s="1" t="str">
        <f>Calc!AG5</f>
        <v>Logiciel mathématiques</v>
      </c>
      <c r="K5" t="str">
        <f>Calc!AH5</f>
        <v>Logiciel Mathématiques</v>
      </c>
      <c r="L5" s="56">
        <f>Calc!AI5</f>
        <v>583</v>
      </c>
    </row>
    <row r="6" spans="2:12" ht="12.75">
      <c r="B6" s="49">
        <f t="shared" si="1"/>
        <v>5</v>
      </c>
      <c r="C6" s="4" t="s">
        <v>8</v>
      </c>
      <c r="D6" s="2" t="s">
        <v>9</v>
      </c>
      <c r="E6" s="51">
        <v>530</v>
      </c>
      <c r="G6" s="54">
        <f t="shared" si="0"/>
        <v>0.037363412054987666</v>
      </c>
      <c r="I6" s="5">
        <f>Calc!AF6</f>
        <v>5</v>
      </c>
      <c r="J6" s="1" t="str">
        <f>Calc!AG6</f>
        <v>Etude analytique de fonctions</v>
      </c>
      <c r="K6" t="str">
        <f>Calc!AH6</f>
        <v>Analyse</v>
      </c>
      <c r="L6" s="56">
        <f>Calc!AI6</f>
        <v>530</v>
      </c>
    </row>
    <row r="7" spans="2:12" ht="12.75">
      <c r="B7" s="49">
        <f t="shared" si="1"/>
        <v>6</v>
      </c>
      <c r="C7" s="4" t="s">
        <v>10</v>
      </c>
      <c r="D7" s="2" t="s">
        <v>11</v>
      </c>
      <c r="E7" s="51">
        <v>456</v>
      </c>
      <c r="G7" s="54">
        <f t="shared" si="0"/>
        <v>0.032146633768064856</v>
      </c>
      <c r="I7" s="5">
        <f>Calc!AF7</f>
      </c>
      <c r="J7" s="1">
        <f>Calc!AG7</f>
      </c>
      <c r="K7">
        <f>Calc!AH7</f>
      </c>
      <c r="L7" s="56">
        <f>Calc!AI7</f>
      </c>
    </row>
    <row r="8" spans="2:12" ht="12.75">
      <c r="B8" s="49">
        <f t="shared" si="1"/>
        <v>7</v>
      </c>
      <c r="C8" s="4" t="s">
        <v>12</v>
      </c>
      <c r="D8" s="2" t="s">
        <v>13</v>
      </c>
      <c r="E8" s="51">
        <v>405</v>
      </c>
      <c r="G8" s="54">
        <f t="shared" si="0"/>
        <v>0.02855128657032076</v>
      </c>
      <c r="I8" s="5">
        <f>Calc!AF8</f>
      </c>
      <c r="J8" s="1">
        <f>Calc!AG8</f>
      </c>
      <c r="K8">
        <f>Calc!AH8</f>
      </c>
      <c r="L8" s="56">
        <f>Calc!AI8</f>
      </c>
    </row>
    <row r="9" spans="2:12" ht="12.75">
      <c r="B9" s="49">
        <f t="shared" si="1"/>
        <v>8</v>
      </c>
      <c r="C9" s="4" t="s">
        <v>14</v>
      </c>
      <c r="D9" s="2" t="s">
        <v>15</v>
      </c>
      <c r="E9" s="51">
        <v>359</v>
      </c>
      <c r="G9" s="54">
        <f t="shared" si="0"/>
        <v>0.025308424391963343</v>
      </c>
      <c r="I9" s="5">
        <f>Calc!AF9</f>
      </c>
      <c r="J9" s="1">
        <f>Calc!AG9</f>
      </c>
      <c r="K9">
        <f>Calc!AH9</f>
      </c>
      <c r="L9" s="56">
        <f>Calc!AI9</f>
      </c>
    </row>
    <row r="10" spans="2:12" ht="12.75">
      <c r="B10" s="49">
        <f t="shared" si="1"/>
        <v>9</v>
      </c>
      <c r="C10" s="4" t="s">
        <v>16</v>
      </c>
      <c r="D10" s="2" t="s">
        <v>17</v>
      </c>
      <c r="E10" s="51">
        <v>334</v>
      </c>
      <c r="G10" s="54">
        <f t="shared" si="0"/>
        <v>0.02354599929502996</v>
      </c>
      <c r="I10" s="5">
        <f>Calc!AF10</f>
      </c>
      <c r="J10" s="1">
        <f>Calc!AG10</f>
      </c>
      <c r="K10">
        <f>Calc!AH10</f>
      </c>
      <c r="L10" s="56">
        <f>Calc!AI10</f>
      </c>
    </row>
    <row r="11" spans="2:12" ht="12.75">
      <c r="B11" s="49">
        <f t="shared" si="1"/>
        <v>10</v>
      </c>
      <c r="C11" s="4" t="s">
        <v>18</v>
      </c>
      <c r="D11" s="2" t="s">
        <v>5</v>
      </c>
      <c r="E11" s="51">
        <v>314</v>
      </c>
      <c r="G11" s="54">
        <f t="shared" si="0"/>
        <v>0.022136059217483257</v>
      </c>
      <c r="I11" s="5">
        <f>Calc!AF11</f>
      </c>
      <c r="J11" s="1">
        <f>Calc!AG11</f>
      </c>
      <c r="K11">
        <f>Calc!AH11</f>
      </c>
      <c r="L11" s="56">
        <f>Calc!AI11</f>
      </c>
    </row>
    <row r="12" spans="2:12" ht="12.75">
      <c r="B12" s="49">
        <f t="shared" si="1"/>
        <v>11</v>
      </c>
      <c r="C12" s="4" t="s">
        <v>19</v>
      </c>
      <c r="D12" s="2" t="s">
        <v>5</v>
      </c>
      <c r="E12" s="51">
        <v>275</v>
      </c>
      <c r="G12" s="54">
        <f t="shared" si="0"/>
        <v>0.019386676066267185</v>
      </c>
      <c r="I12" s="5">
        <f>Calc!AF12</f>
      </c>
      <c r="J12" s="1">
        <f>Calc!AG12</f>
      </c>
      <c r="K12">
        <f>Calc!AH12</f>
      </c>
      <c r="L12" s="56">
        <f>Calc!AI12</f>
      </c>
    </row>
    <row r="13" spans="2:12" ht="12.75">
      <c r="B13" s="49">
        <f t="shared" si="1"/>
        <v>12</v>
      </c>
      <c r="C13" s="4" t="s">
        <v>20</v>
      </c>
      <c r="D13" s="2" t="s">
        <v>20</v>
      </c>
      <c r="E13" s="51">
        <v>267</v>
      </c>
      <c r="G13" s="54">
        <f t="shared" si="0"/>
        <v>0.018822700035248503</v>
      </c>
      <c r="I13" s="5">
        <f>Calc!AF13</f>
      </c>
      <c r="J13" s="1">
        <f>Calc!AG13</f>
      </c>
      <c r="K13">
        <f>Calc!AH13</f>
      </c>
      <c r="L13" s="56">
        <f>Calc!AI13</f>
      </c>
    </row>
    <row r="14" spans="2:12" ht="12.75">
      <c r="B14" s="49">
        <f t="shared" si="1"/>
        <v>13</v>
      </c>
      <c r="C14" s="4" t="s">
        <v>21</v>
      </c>
      <c r="D14" s="2" t="s">
        <v>20</v>
      </c>
      <c r="E14" s="51">
        <v>252</v>
      </c>
      <c r="G14" s="54">
        <f t="shared" si="0"/>
        <v>0.017765244977088472</v>
      </c>
      <c r="I14" s="5">
        <f>Calc!AF14</f>
      </c>
      <c r="J14" s="1">
        <f>Calc!AG14</f>
      </c>
      <c r="K14">
        <f>Calc!AH14</f>
      </c>
      <c r="L14" s="56">
        <f>Calc!AI14</f>
      </c>
    </row>
    <row r="15" spans="2:12" ht="12.75">
      <c r="B15" s="49">
        <f t="shared" si="1"/>
        <v>14</v>
      </c>
      <c r="C15" s="4" t="s">
        <v>22</v>
      </c>
      <c r="D15" s="2" t="s">
        <v>11</v>
      </c>
      <c r="E15" s="51">
        <v>239</v>
      </c>
      <c r="G15" s="54">
        <f t="shared" si="0"/>
        <v>0.016848783926683115</v>
      </c>
      <c r="I15" s="5">
        <f>Calc!AF15</f>
      </c>
      <c r="J15" s="1">
        <f>Calc!AG15</f>
      </c>
      <c r="K15">
        <f>Calc!AH15</f>
      </c>
      <c r="L15" s="56">
        <f>Calc!AI15</f>
      </c>
    </row>
    <row r="16" spans="2:12" ht="12.75">
      <c r="B16" s="49">
        <f t="shared" si="1"/>
        <v>15</v>
      </c>
      <c r="C16" s="4" t="s">
        <v>23</v>
      </c>
      <c r="D16" s="2" t="s">
        <v>23</v>
      </c>
      <c r="E16" s="51">
        <v>226</v>
      </c>
      <c r="G16" s="54">
        <f t="shared" si="0"/>
        <v>0.015932322876277757</v>
      </c>
      <c r="I16" s="5">
        <f>Calc!AF16</f>
      </c>
      <c r="J16" s="1">
        <f>Calc!AG16</f>
      </c>
      <c r="K16">
        <f>Calc!AH16</f>
      </c>
      <c r="L16" s="56">
        <f>Calc!AI16</f>
      </c>
    </row>
    <row r="17" spans="2:12" ht="12.75">
      <c r="B17" s="49">
        <f t="shared" si="1"/>
        <v>16</v>
      </c>
      <c r="C17" s="4" t="s">
        <v>24</v>
      </c>
      <c r="D17" s="2" t="s">
        <v>25</v>
      </c>
      <c r="E17" s="51">
        <v>219</v>
      </c>
      <c r="G17" s="54">
        <f t="shared" si="0"/>
        <v>0.015438843849136411</v>
      </c>
      <c r="I17" s="5">
        <f>Calc!AF17</f>
        <v>16</v>
      </c>
      <c r="J17" s="1" t="str">
        <f>Calc!AG17</f>
        <v>Blog - Site de Mathématique</v>
      </c>
      <c r="K17" t="str">
        <f>Calc!AH17</f>
        <v>Blog-Sites de mathématiques</v>
      </c>
      <c r="L17" s="56">
        <f>Calc!AI17</f>
        <v>219</v>
      </c>
    </row>
    <row r="18" spans="2:12" ht="12.75">
      <c r="B18" s="49">
        <f t="shared" si="1"/>
        <v>17</v>
      </c>
      <c r="C18" s="4" t="s">
        <v>26</v>
      </c>
      <c r="D18" s="2" t="s">
        <v>11</v>
      </c>
      <c r="E18" s="51">
        <v>218</v>
      </c>
      <c r="G18" s="54">
        <f t="shared" si="0"/>
        <v>0.015368346845259076</v>
      </c>
      <c r="I18" s="5">
        <f>Calc!AF18</f>
      </c>
      <c r="J18" s="1">
        <f>Calc!AG18</f>
      </c>
      <c r="K18">
        <f>Calc!AH18</f>
      </c>
      <c r="L18" s="56">
        <f>Calc!AI18</f>
      </c>
    </row>
    <row r="19" spans="2:12" ht="12.75">
      <c r="B19" s="49">
        <f t="shared" si="1"/>
        <v>18</v>
      </c>
      <c r="C19" s="4" t="s">
        <v>27</v>
      </c>
      <c r="D19" s="2" t="s">
        <v>28</v>
      </c>
      <c r="E19" s="51">
        <v>207</v>
      </c>
      <c r="G19" s="54">
        <f t="shared" si="0"/>
        <v>0.014592879802608389</v>
      </c>
      <c r="I19" s="5">
        <f>Calc!AF19</f>
        <v>18</v>
      </c>
      <c r="J19" s="1" t="str">
        <f>Calc!AG19</f>
        <v>Equation du troisième degré</v>
      </c>
      <c r="K19" t="str">
        <f>Calc!AH19</f>
        <v>Journal mathématique</v>
      </c>
      <c r="L19" s="56">
        <f>Calc!AI19</f>
        <v>207</v>
      </c>
    </row>
    <row r="20" spans="2:12" ht="12.75">
      <c r="B20" s="49">
        <f t="shared" si="1"/>
        <v>19</v>
      </c>
      <c r="C20" s="4" t="s">
        <v>29</v>
      </c>
      <c r="D20" s="2" t="s">
        <v>30</v>
      </c>
      <c r="E20" s="51">
        <v>199</v>
      </c>
      <c r="G20" s="54">
        <f t="shared" si="0"/>
        <v>0.014028903771589708</v>
      </c>
      <c r="I20" s="5">
        <f>Calc!AF20</f>
        <v>19</v>
      </c>
      <c r="J20" s="1" t="str">
        <f>Calc!AG20</f>
        <v>Synthèse mathématique</v>
      </c>
      <c r="K20" t="str">
        <f>Calc!AH20</f>
        <v>Synthèse</v>
      </c>
      <c r="L20" s="56">
        <f>Calc!AI20</f>
        <v>199</v>
      </c>
    </row>
    <row r="21" spans="2:12" ht="12.75">
      <c r="B21" s="49">
        <f t="shared" si="1"/>
        <v>20</v>
      </c>
      <c r="C21" s="4" t="s">
        <v>31</v>
      </c>
      <c r="D21" s="2" t="s">
        <v>20</v>
      </c>
      <c r="E21" s="51">
        <v>197</v>
      </c>
      <c r="G21" s="54">
        <f t="shared" si="0"/>
        <v>0.013887909763835037</v>
      </c>
      <c r="I21" s="5">
        <f>Calc!AF21</f>
      </c>
      <c r="J21" s="1">
        <f>Calc!AG21</f>
      </c>
      <c r="K21">
        <f>Calc!AH21</f>
      </c>
      <c r="L21" s="56">
        <f>Calc!AI21</f>
      </c>
    </row>
    <row r="22" spans="2:12" ht="12.75">
      <c r="B22" s="49">
        <f t="shared" si="1"/>
        <v>21</v>
      </c>
      <c r="C22" s="4" t="s">
        <v>32</v>
      </c>
      <c r="D22" s="2" t="s">
        <v>33</v>
      </c>
      <c r="E22" s="51">
        <v>172</v>
      </c>
      <c r="G22" s="54">
        <f t="shared" si="0"/>
        <v>0.012125484666901656</v>
      </c>
      <c r="I22" s="5">
        <f>Calc!AF22</f>
      </c>
      <c r="J22" s="1">
        <f>Calc!AG22</f>
      </c>
      <c r="K22">
        <f>Calc!AH22</f>
      </c>
      <c r="L22" s="56">
        <f>Calc!AI22</f>
      </c>
    </row>
    <row r="23" spans="2:12" ht="12.75">
      <c r="B23" s="49">
        <f t="shared" si="1"/>
        <v>22</v>
      </c>
      <c r="C23" s="4" t="s">
        <v>34</v>
      </c>
      <c r="D23" s="2" t="s">
        <v>15</v>
      </c>
      <c r="E23" s="51">
        <v>151</v>
      </c>
      <c r="G23" s="54">
        <f t="shared" si="0"/>
        <v>0.010645047585477617</v>
      </c>
      <c r="I23" s="5">
        <f>Calc!AF23</f>
      </c>
      <c r="J23" s="1">
        <f>Calc!AG23</f>
      </c>
      <c r="K23">
        <f>Calc!AH23</f>
      </c>
      <c r="L23" s="56">
        <f>Calc!AI23</f>
      </c>
    </row>
    <row r="24" spans="2:12" ht="12.75">
      <c r="B24" s="49">
        <f t="shared" si="1"/>
        <v>23</v>
      </c>
      <c r="C24" s="4" t="s">
        <v>35</v>
      </c>
      <c r="D24" s="2" t="s">
        <v>36</v>
      </c>
      <c r="E24" s="51">
        <v>149</v>
      </c>
      <c r="G24" s="54">
        <f t="shared" si="0"/>
        <v>0.010504053577722947</v>
      </c>
      <c r="I24" s="5">
        <f>Calc!AF24</f>
      </c>
      <c r="J24" s="1">
        <f>Calc!AG24</f>
      </c>
      <c r="K24">
        <f>Calc!AH24</f>
      </c>
      <c r="L24" s="56">
        <f>Calc!AI24</f>
      </c>
    </row>
    <row r="25" spans="2:12" ht="12.75">
      <c r="B25" s="49">
        <f t="shared" si="1"/>
        <v>24</v>
      </c>
      <c r="C25" s="4" t="s">
        <v>37</v>
      </c>
      <c r="D25" s="2" t="s">
        <v>38</v>
      </c>
      <c r="E25" s="51">
        <v>124</v>
      </c>
      <c r="G25" s="54">
        <f t="shared" si="0"/>
        <v>0.008741628480789566</v>
      </c>
      <c r="I25" s="5">
        <f>Calc!AF25</f>
      </c>
      <c r="J25" s="1">
        <f>Calc!AG25</f>
      </c>
      <c r="K25">
        <f>Calc!AH25</f>
      </c>
      <c r="L25" s="56">
        <f>Calc!AI25</f>
      </c>
    </row>
    <row r="26" spans="2:12" ht="12.75">
      <c r="B26" s="49">
        <f t="shared" si="1"/>
        <v>25</v>
      </c>
      <c r="C26" s="4" t="s">
        <v>39</v>
      </c>
      <c r="D26" s="2" t="s">
        <v>40</v>
      </c>
      <c r="E26" s="51">
        <v>124</v>
      </c>
      <c r="G26" s="54">
        <f t="shared" si="0"/>
        <v>0.008741628480789566</v>
      </c>
      <c r="I26" s="5">
        <f>Calc!AF26</f>
      </c>
      <c r="J26" s="1">
        <f>Calc!AG26</f>
      </c>
      <c r="K26">
        <f>Calc!AH26</f>
      </c>
      <c r="L26" s="56">
        <f>Calc!AI26</f>
      </c>
    </row>
    <row r="27" spans="2:12" ht="12.75">
      <c r="B27" s="49">
        <f t="shared" si="1"/>
        <v>26</v>
      </c>
      <c r="C27" s="4" t="s">
        <v>41</v>
      </c>
      <c r="D27" s="2" t="s">
        <v>42</v>
      </c>
      <c r="E27" s="51">
        <v>121</v>
      </c>
      <c r="G27" s="54">
        <f t="shared" si="0"/>
        <v>0.00853013746915756</v>
      </c>
      <c r="I27" s="5">
        <f>Calc!AF27</f>
      </c>
      <c r="J27" s="1">
        <f>Calc!AG27</f>
      </c>
      <c r="K27">
        <f>Calc!AH27</f>
      </c>
      <c r="L27" s="56">
        <f>Calc!AI27</f>
      </c>
    </row>
    <row r="28" spans="2:12" ht="12.75">
      <c r="B28" s="49">
        <f t="shared" si="1"/>
        <v>27</v>
      </c>
      <c r="C28" s="4" t="s">
        <v>43</v>
      </c>
      <c r="D28" s="2" t="s">
        <v>23</v>
      </c>
      <c r="E28" s="51">
        <v>121</v>
      </c>
      <c r="G28" s="54">
        <f t="shared" si="0"/>
        <v>0.00853013746915756</v>
      </c>
      <c r="I28" s="5">
        <f>Calc!AF28</f>
      </c>
      <c r="J28" s="1">
        <f>Calc!AG28</f>
      </c>
      <c r="K28">
        <f>Calc!AH28</f>
      </c>
      <c r="L28" s="56">
        <f>Calc!AI28</f>
      </c>
    </row>
    <row r="29" spans="2:12" ht="12.75">
      <c r="B29" s="49">
        <f t="shared" si="1"/>
        <v>28</v>
      </c>
      <c r="C29" s="4" t="s">
        <v>44</v>
      </c>
      <c r="D29" s="2" t="s">
        <v>45</v>
      </c>
      <c r="E29" s="51">
        <v>113</v>
      </c>
      <c r="G29" s="54">
        <f t="shared" si="0"/>
        <v>0.007966161438138879</v>
      </c>
      <c r="I29" s="5">
        <f>Calc!AF29</f>
        <v>28</v>
      </c>
      <c r="J29" s="1" t="str">
        <f>Calc!AG29</f>
        <v>Les nombres premier</v>
      </c>
      <c r="K29" t="str">
        <f>Calc!AH29</f>
        <v>Arithmétique</v>
      </c>
      <c r="L29" s="56">
        <f>Calc!AI29</f>
        <v>113</v>
      </c>
    </row>
    <row r="30" spans="2:12" ht="12.75">
      <c r="B30" s="49">
        <f t="shared" si="1"/>
        <v>29</v>
      </c>
      <c r="C30" s="4" t="s">
        <v>46</v>
      </c>
      <c r="D30" s="2" t="s">
        <v>23</v>
      </c>
      <c r="E30" s="51">
        <v>111</v>
      </c>
      <c r="G30" s="54">
        <f t="shared" si="0"/>
        <v>0.007825167430384208</v>
      </c>
      <c r="I30" s="5">
        <f>Calc!AF30</f>
      </c>
      <c r="J30" s="1">
        <f>Calc!AG30</f>
      </c>
      <c r="K30">
        <f>Calc!AH30</f>
      </c>
      <c r="L30" s="56">
        <f>Calc!AI30</f>
      </c>
    </row>
    <row r="31" spans="2:12" ht="12.75">
      <c r="B31" s="49">
        <f t="shared" si="1"/>
        <v>30</v>
      </c>
      <c r="C31" s="4" t="s">
        <v>47</v>
      </c>
      <c r="D31" s="2" t="s">
        <v>48</v>
      </c>
      <c r="E31" s="51">
        <v>103</v>
      </c>
      <c r="G31" s="54">
        <f t="shared" si="0"/>
        <v>0.007261191399365527</v>
      </c>
      <c r="I31" s="5">
        <f>Calc!AF31</f>
      </c>
      <c r="J31" s="1">
        <f>Calc!AG31</f>
      </c>
      <c r="K31">
        <f>Calc!AH31</f>
      </c>
      <c r="L31" s="56">
        <f>Calc!AI31</f>
      </c>
    </row>
    <row r="32" spans="2:12" ht="12.75">
      <c r="B32" s="49">
        <f t="shared" si="1"/>
        <v>31</v>
      </c>
      <c r="C32" s="4" t="s">
        <v>49</v>
      </c>
      <c r="D32" s="2" t="s">
        <v>20</v>
      </c>
      <c r="E32" s="51">
        <v>95</v>
      </c>
      <c r="G32" s="54">
        <f t="shared" si="0"/>
        <v>0.0066972153683468455</v>
      </c>
      <c r="I32" s="5">
        <f>Calc!AF32</f>
      </c>
      <c r="J32" s="1">
        <f>Calc!AG32</f>
      </c>
      <c r="K32">
        <f>Calc!AH32</f>
      </c>
      <c r="L32" s="56">
        <f>Calc!AI32</f>
      </c>
    </row>
    <row r="33" spans="2:12" ht="12.75">
      <c r="B33" s="49">
        <f t="shared" si="1"/>
        <v>32</v>
      </c>
      <c r="C33" s="4" t="s">
        <v>50</v>
      </c>
      <c r="D33" s="2" t="s">
        <v>36</v>
      </c>
      <c r="E33" s="51">
        <v>89</v>
      </c>
      <c r="G33" s="54">
        <f t="shared" si="0"/>
        <v>0.0062742333450828336</v>
      </c>
      <c r="I33" s="5">
        <f>Calc!AF33</f>
      </c>
      <c r="J33" s="1">
        <f>Calc!AG33</f>
      </c>
      <c r="K33">
        <f>Calc!AH33</f>
      </c>
      <c r="L33" s="56">
        <f>Calc!AI33</f>
      </c>
    </row>
    <row r="34" spans="2:12" ht="12.75">
      <c r="B34" s="49">
        <f t="shared" si="1"/>
        <v>33</v>
      </c>
      <c r="C34" s="4" t="s">
        <v>51</v>
      </c>
      <c r="D34" s="2" t="s">
        <v>23</v>
      </c>
      <c r="E34" s="51">
        <v>86</v>
      </c>
      <c r="G34" s="54">
        <f aca="true" t="shared" si="2" ref="G34:G65">E34/somarticl</f>
        <v>0.006062742333450828</v>
      </c>
      <c r="I34" s="5">
        <f>Calc!AF34</f>
      </c>
      <c r="J34" s="1">
        <f>Calc!AG34</f>
      </c>
      <c r="K34">
        <f>Calc!AH34</f>
      </c>
      <c r="L34" s="56">
        <f>Calc!AI34</f>
      </c>
    </row>
    <row r="35" spans="2:12" ht="12.75">
      <c r="B35" s="49">
        <f aca="true" t="shared" si="3" ref="B35:B66">B34+1</f>
        <v>34</v>
      </c>
      <c r="C35" s="4" t="s">
        <v>52</v>
      </c>
      <c r="D35" s="2" t="s">
        <v>53</v>
      </c>
      <c r="E35" s="51">
        <v>86</v>
      </c>
      <c r="G35" s="54">
        <f t="shared" si="2"/>
        <v>0.006062742333450828</v>
      </c>
      <c r="I35" s="5">
        <f>Calc!AF35</f>
      </c>
      <c r="J35" s="1">
        <f>Calc!AG35</f>
      </c>
      <c r="K35">
        <f>Calc!AH35</f>
      </c>
      <c r="L35" s="56">
        <f>Calc!AI35</f>
      </c>
    </row>
    <row r="36" spans="2:12" ht="12.75">
      <c r="B36" s="49">
        <f t="shared" si="3"/>
        <v>35</v>
      </c>
      <c r="C36" s="4" t="s">
        <v>54</v>
      </c>
      <c r="D36" s="2" t="s">
        <v>33</v>
      </c>
      <c r="E36" s="51">
        <v>86</v>
      </c>
      <c r="G36" s="54">
        <f t="shared" si="2"/>
        <v>0.006062742333450828</v>
      </c>
      <c r="I36" s="5">
        <f>Calc!AF36</f>
      </c>
      <c r="J36" s="1">
        <f>Calc!AG36</f>
      </c>
      <c r="K36">
        <f>Calc!AH36</f>
      </c>
      <c r="L36" s="56">
        <f>Calc!AI36</f>
      </c>
    </row>
    <row r="37" spans="2:12" ht="12.75">
      <c r="B37" s="49">
        <f t="shared" si="3"/>
        <v>36</v>
      </c>
      <c r="C37" s="4" t="s">
        <v>55</v>
      </c>
      <c r="D37" s="2" t="s">
        <v>56</v>
      </c>
      <c r="E37" s="51">
        <v>85</v>
      </c>
      <c r="G37" s="54">
        <f t="shared" si="2"/>
        <v>0.005992245329573493</v>
      </c>
      <c r="I37" s="5">
        <f>Calc!AF37</f>
      </c>
      <c r="J37" s="1">
        <f>Calc!AG37</f>
      </c>
      <c r="K37">
        <f>Calc!AH37</f>
      </c>
      <c r="L37" s="56">
        <f>Calc!AI37</f>
      </c>
    </row>
    <row r="38" spans="2:12" ht="12.75">
      <c r="B38" s="49">
        <f t="shared" si="3"/>
        <v>37</v>
      </c>
      <c r="C38" s="4" t="s">
        <v>57</v>
      </c>
      <c r="D38" s="2" t="s">
        <v>15</v>
      </c>
      <c r="E38" s="51">
        <v>84</v>
      </c>
      <c r="G38" s="54">
        <f t="shared" si="2"/>
        <v>0.005921748325696158</v>
      </c>
      <c r="I38" s="5">
        <f>Calc!AF38</f>
      </c>
      <c r="J38" s="1">
        <f>Calc!AG38</f>
      </c>
      <c r="K38">
        <f>Calc!AH38</f>
      </c>
      <c r="L38" s="56">
        <f>Calc!AI38</f>
      </c>
    </row>
    <row r="39" spans="2:12" ht="12.75">
      <c r="B39" s="49">
        <f t="shared" si="3"/>
        <v>38</v>
      </c>
      <c r="C39" s="4" t="s">
        <v>58</v>
      </c>
      <c r="D39" s="2" t="s">
        <v>59</v>
      </c>
      <c r="E39" s="51">
        <v>84</v>
      </c>
      <c r="G39" s="54">
        <f t="shared" si="2"/>
        <v>0.005921748325696158</v>
      </c>
      <c r="I39" s="5">
        <f>Calc!AF39</f>
      </c>
      <c r="J39" s="1">
        <f>Calc!AG39</f>
      </c>
      <c r="K39">
        <f>Calc!AH39</f>
      </c>
      <c r="L39" s="56">
        <f>Calc!AI39</f>
      </c>
    </row>
    <row r="40" spans="2:12" ht="12.75">
      <c r="B40" s="49">
        <f t="shared" si="3"/>
        <v>39</v>
      </c>
      <c r="C40" s="4" t="s">
        <v>60</v>
      </c>
      <c r="D40" s="2" t="s">
        <v>36</v>
      </c>
      <c r="E40" s="51">
        <v>81</v>
      </c>
      <c r="G40" s="54">
        <f t="shared" si="2"/>
        <v>0.005710257314064152</v>
      </c>
      <c r="I40" s="5">
        <f>Calc!AF40</f>
      </c>
      <c r="J40" s="1">
        <f>Calc!AG40</f>
      </c>
      <c r="K40">
        <f>Calc!AH40</f>
      </c>
      <c r="L40" s="56">
        <f>Calc!AI40</f>
      </c>
    </row>
    <row r="41" spans="2:12" ht="12.75">
      <c r="B41" s="49">
        <f t="shared" si="3"/>
        <v>40</v>
      </c>
      <c r="C41" s="4" t="s">
        <v>61</v>
      </c>
      <c r="D41" s="2" t="s">
        <v>62</v>
      </c>
      <c r="E41" s="51">
        <v>80</v>
      </c>
      <c r="G41" s="54">
        <f t="shared" si="2"/>
        <v>0.005639760310186817</v>
      </c>
      <c r="I41" s="5">
        <f>Calc!AF41</f>
      </c>
      <c r="J41" s="1">
        <f>Calc!AG41</f>
      </c>
      <c r="K41">
        <f>Calc!AH41</f>
      </c>
      <c r="L41" s="56">
        <f>Calc!AI41</f>
      </c>
    </row>
    <row r="42" spans="2:12" ht="12.75">
      <c r="B42" s="49">
        <f t="shared" si="3"/>
        <v>41</v>
      </c>
      <c r="C42" s="4" t="s">
        <v>63</v>
      </c>
      <c r="D42" s="2" t="s">
        <v>23</v>
      </c>
      <c r="E42" s="51">
        <v>80</v>
      </c>
      <c r="G42" s="54">
        <f t="shared" si="2"/>
        <v>0.005639760310186817</v>
      </c>
      <c r="I42" s="5">
        <f>Calc!AF42</f>
      </c>
      <c r="J42" s="1">
        <f>Calc!AG42</f>
      </c>
      <c r="K42">
        <f>Calc!AH42</f>
      </c>
      <c r="L42" s="56">
        <f>Calc!AI42</f>
      </c>
    </row>
    <row r="43" spans="2:12" ht="12.75">
      <c r="B43" s="49">
        <f t="shared" si="3"/>
        <v>42</v>
      </c>
      <c r="C43" s="4" t="s">
        <v>64</v>
      </c>
      <c r="D43" s="2" t="s">
        <v>23</v>
      </c>
      <c r="E43" s="51">
        <v>79</v>
      </c>
      <c r="G43" s="54">
        <f t="shared" si="2"/>
        <v>0.005569263306309482</v>
      </c>
      <c r="I43" s="5">
        <f>Calc!AF43</f>
      </c>
      <c r="J43" s="1">
        <f>Calc!AG43</f>
      </c>
      <c r="K43">
        <f>Calc!AH43</f>
      </c>
      <c r="L43" s="56">
        <f>Calc!AI43</f>
      </c>
    </row>
    <row r="44" spans="2:12" ht="12.75">
      <c r="B44" s="49">
        <f t="shared" si="3"/>
        <v>43</v>
      </c>
      <c r="C44" s="4" t="s">
        <v>65</v>
      </c>
      <c r="D44" s="2" t="s">
        <v>20</v>
      </c>
      <c r="E44" s="51">
        <v>76</v>
      </c>
      <c r="G44" s="54">
        <f t="shared" si="2"/>
        <v>0.005357772294677476</v>
      </c>
      <c r="I44" s="5">
        <f>Calc!AF44</f>
      </c>
      <c r="J44" s="1">
        <f>Calc!AG44</f>
      </c>
      <c r="K44">
        <f>Calc!AH44</f>
      </c>
      <c r="L44" s="56">
        <f>Calc!AI44</f>
      </c>
    </row>
    <row r="45" spans="2:12" ht="12.75">
      <c r="B45" s="49">
        <f t="shared" si="3"/>
        <v>44</v>
      </c>
      <c r="C45" s="4" t="s">
        <v>66</v>
      </c>
      <c r="D45" s="2" t="s">
        <v>28</v>
      </c>
      <c r="E45" s="51">
        <v>76</v>
      </c>
      <c r="G45" s="54">
        <f t="shared" si="2"/>
        <v>0.005357772294677476</v>
      </c>
      <c r="I45" s="5">
        <f>Calc!AF45</f>
        <v>44</v>
      </c>
      <c r="J45" s="1" t="str">
        <f>Calc!AG45</f>
        <v>Les cafés mathématiques</v>
      </c>
      <c r="K45" t="str">
        <f>Calc!AH45</f>
        <v>Journal mathématique</v>
      </c>
      <c r="L45" s="56">
        <f>Calc!AI45</f>
        <v>76</v>
      </c>
    </row>
    <row r="46" spans="2:12" ht="12.75">
      <c r="B46" s="49">
        <f t="shared" si="3"/>
        <v>45</v>
      </c>
      <c r="C46" s="4" t="s">
        <v>67</v>
      </c>
      <c r="D46" s="2" t="s">
        <v>48</v>
      </c>
      <c r="E46" s="51">
        <v>75</v>
      </c>
      <c r="G46" s="54">
        <f t="shared" si="2"/>
        <v>0.005287275290800141</v>
      </c>
      <c r="I46" s="5">
        <f>Calc!AF46</f>
      </c>
      <c r="J46" s="1">
        <f>Calc!AG46</f>
      </c>
      <c r="K46">
        <f>Calc!AH46</f>
      </c>
      <c r="L46" s="56">
        <f>Calc!AI46</f>
      </c>
    </row>
    <row r="47" spans="2:12" ht="12.75">
      <c r="B47" s="49">
        <f t="shared" si="3"/>
        <v>46</v>
      </c>
      <c r="C47" s="4" t="s">
        <v>68</v>
      </c>
      <c r="D47" s="2" t="s">
        <v>20</v>
      </c>
      <c r="E47" s="51">
        <v>74</v>
      </c>
      <c r="G47" s="54">
        <f t="shared" si="2"/>
        <v>0.005216778286922806</v>
      </c>
      <c r="I47" s="5">
        <f>Calc!AF47</f>
      </c>
      <c r="J47" s="1">
        <f>Calc!AG47</f>
      </c>
      <c r="K47">
        <f>Calc!AH47</f>
      </c>
      <c r="L47" s="56">
        <f>Calc!AI47</f>
      </c>
    </row>
    <row r="48" spans="2:12" ht="12.75">
      <c r="B48" s="49">
        <f t="shared" si="3"/>
        <v>47</v>
      </c>
      <c r="C48" s="4" t="s">
        <v>69</v>
      </c>
      <c r="D48" s="2" t="s">
        <v>53</v>
      </c>
      <c r="E48" s="51">
        <v>71</v>
      </c>
      <c r="G48" s="54">
        <f t="shared" si="2"/>
        <v>0.0050052872752908</v>
      </c>
      <c r="I48" s="5">
        <f>Calc!AF48</f>
      </c>
      <c r="J48" s="1">
        <f>Calc!AG48</f>
      </c>
      <c r="K48">
        <f>Calc!AH48</f>
      </c>
      <c r="L48" s="56">
        <f>Calc!AI48</f>
      </c>
    </row>
    <row r="49" spans="2:12" ht="12.75">
      <c r="B49" s="49">
        <f t="shared" si="3"/>
        <v>48</v>
      </c>
      <c r="C49" s="4" t="s">
        <v>70</v>
      </c>
      <c r="D49" s="2" t="s">
        <v>71</v>
      </c>
      <c r="E49" s="51">
        <v>64</v>
      </c>
      <c r="G49" s="54">
        <f t="shared" si="2"/>
        <v>0.004511808248149454</v>
      </c>
      <c r="I49" s="5">
        <f>Calc!AF49</f>
        <v>48</v>
      </c>
      <c r="J49" s="1" t="str">
        <f>Calc!AG49</f>
        <v>Géométrie spatiale</v>
      </c>
      <c r="K49" t="str">
        <f>Calc!AH49</f>
        <v>Géométrie Classique</v>
      </c>
      <c r="L49" s="56">
        <f>Calc!AI49</f>
        <v>64</v>
      </c>
    </row>
    <row r="50" spans="2:12" ht="12.75">
      <c r="B50" s="49">
        <f t="shared" si="3"/>
        <v>49</v>
      </c>
      <c r="C50" s="4" t="s">
        <v>74</v>
      </c>
      <c r="D50" s="2" t="s">
        <v>75</v>
      </c>
      <c r="E50" s="51">
        <v>62</v>
      </c>
      <c r="G50" s="54">
        <f t="shared" si="2"/>
        <v>0.004370814240394783</v>
      </c>
      <c r="I50" s="5">
        <f>Calc!AF50</f>
      </c>
      <c r="J50" s="1">
        <f>Calc!AG50</f>
      </c>
      <c r="K50">
        <f>Calc!AH50</f>
      </c>
      <c r="L50" s="56">
        <f>Calc!AI50</f>
      </c>
    </row>
    <row r="51" spans="2:12" ht="12.75">
      <c r="B51" s="49">
        <f t="shared" si="3"/>
        <v>50</v>
      </c>
      <c r="C51" s="4" t="s">
        <v>72</v>
      </c>
      <c r="D51" s="2" t="s">
        <v>73</v>
      </c>
      <c r="E51" s="51">
        <v>62</v>
      </c>
      <c r="G51" s="54">
        <f t="shared" si="2"/>
        <v>0.004370814240394783</v>
      </c>
      <c r="I51" s="5">
        <f>Calc!AF51</f>
      </c>
      <c r="J51" s="1">
        <f>Calc!AG51</f>
      </c>
      <c r="K51">
        <f>Calc!AH51</f>
      </c>
      <c r="L51" s="56">
        <f>Calc!AI51</f>
      </c>
    </row>
    <row r="52" spans="2:12" ht="12.75">
      <c r="B52" s="49">
        <f t="shared" si="3"/>
        <v>51</v>
      </c>
      <c r="C52" s="4" t="s">
        <v>76</v>
      </c>
      <c r="D52" s="2" t="s">
        <v>77</v>
      </c>
      <c r="E52" s="51">
        <v>61</v>
      </c>
      <c r="G52" s="54">
        <f t="shared" si="2"/>
        <v>0.004300317236517448</v>
      </c>
      <c r="I52" s="5">
        <f>Calc!AF52</f>
      </c>
      <c r="J52" s="1">
        <f>Calc!AG52</f>
      </c>
      <c r="K52">
        <f>Calc!AH52</f>
      </c>
      <c r="L52" s="56">
        <f>Calc!AI52</f>
      </c>
    </row>
    <row r="53" spans="2:12" ht="12.75">
      <c r="B53" s="49">
        <f t="shared" si="3"/>
        <v>52</v>
      </c>
      <c r="C53" s="4" t="s">
        <v>79</v>
      </c>
      <c r="D53" s="2" t="s">
        <v>62</v>
      </c>
      <c r="E53" s="51">
        <v>59</v>
      </c>
      <c r="G53" s="54">
        <f t="shared" si="2"/>
        <v>0.004159323228762777</v>
      </c>
      <c r="I53" s="5">
        <f>Calc!AF53</f>
        <v>52</v>
      </c>
      <c r="J53" s="1" t="str">
        <f>Calc!AG53</f>
        <v>Programme informatique (personnel)</v>
      </c>
      <c r="K53" t="str">
        <f>Calc!AH53</f>
        <v>Programme informatique</v>
      </c>
      <c r="L53" s="56">
        <f>Calc!AI53</f>
        <v>59</v>
      </c>
    </row>
    <row r="54" spans="2:12" ht="12.75">
      <c r="B54" s="49">
        <f t="shared" si="3"/>
        <v>53</v>
      </c>
      <c r="C54" s="4" t="s">
        <v>78</v>
      </c>
      <c r="D54" s="2" t="s">
        <v>28</v>
      </c>
      <c r="E54" s="51">
        <v>59</v>
      </c>
      <c r="G54" s="54">
        <f t="shared" si="2"/>
        <v>0.004159323228762777</v>
      </c>
      <c r="I54" s="5">
        <f>Calc!AF54</f>
        <v>53</v>
      </c>
      <c r="J54" s="1" t="str">
        <f>Calc!AG54</f>
        <v>Extraction des racines</v>
      </c>
      <c r="K54" t="str">
        <f>Calc!AH54</f>
        <v>Journal mathématique</v>
      </c>
      <c r="L54" s="56">
        <f>Calc!AI54</f>
        <v>59</v>
      </c>
    </row>
    <row r="55" spans="2:12" ht="12.75">
      <c r="B55" s="49">
        <f t="shared" si="3"/>
        <v>54</v>
      </c>
      <c r="C55" s="4" t="s">
        <v>80</v>
      </c>
      <c r="D55" s="2" t="s">
        <v>15</v>
      </c>
      <c r="E55" s="51">
        <v>58</v>
      </c>
      <c r="G55" s="54">
        <f t="shared" si="2"/>
        <v>0.004088826224885442</v>
      </c>
      <c r="I55" s="5">
        <f>Calc!AF55</f>
      </c>
      <c r="J55" s="1">
        <f>Calc!AG55</f>
      </c>
      <c r="K55">
        <f>Calc!AH55</f>
      </c>
      <c r="L55" s="56">
        <f>Calc!AI55</f>
      </c>
    </row>
    <row r="56" spans="2:12" ht="12.75">
      <c r="B56" s="49">
        <f t="shared" si="3"/>
        <v>55</v>
      </c>
      <c r="C56" s="4" t="s">
        <v>81</v>
      </c>
      <c r="D56" s="2" t="s">
        <v>82</v>
      </c>
      <c r="E56" s="51">
        <v>56</v>
      </c>
      <c r="G56" s="54">
        <f t="shared" si="2"/>
        <v>0.003947832217130772</v>
      </c>
      <c r="I56" s="5">
        <f>Calc!AF56</f>
      </c>
      <c r="J56" s="1">
        <f>Calc!AG56</f>
      </c>
      <c r="K56">
        <f>Calc!AH56</f>
      </c>
      <c r="L56" s="56">
        <f>Calc!AI56</f>
      </c>
    </row>
    <row r="57" spans="2:12" ht="12.75">
      <c r="B57" s="49">
        <f t="shared" si="3"/>
        <v>56</v>
      </c>
      <c r="C57" s="4" t="s">
        <v>83</v>
      </c>
      <c r="D57" s="2" t="s">
        <v>28</v>
      </c>
      <c r="E57" s="51">
        <v>55</v>
      </c>
      <c r="G57" s="54">
        <f t="shared" si="2"/>
        <v>0.0038773352132534366</v>
      </c>
      <c r="I57" s="5">
        <f>Calc!AF57</f>
      </c>
      <c r="J57" s="1">
        <f>Calc!AG57</f>
      </c>
      <c r="K57">
        <f>Calc!AH57</f>
      </c>
      <c r="L57" s="56">
        <f>Calc!AI57</f>
      </c>
    </row>
    <row r="58" spans="2:12" ht="12.75">
      <c r="B58" s="49">
        <f t="shared" si="3"/>
        <v>57</v>
      </c>
      <c r="C58" s="4" t="s">
        <v>12</v>
      </c>
      <c r="D58" s="2" t="s">
        <v>84</v>
      </c>
      <c r="E58" s="51">
        <v>55</v>
      </c>
      <c r="G58" s="54">
        <f t="shared" si="2"/>
        <v>0.0038773352132534366</v>
      </c>
      <c r="I58" s="5">
        <f>Calc!AF58</f>
      </c>
      <c r="J58" s="1">
        <f>Calc!AG58</f>
      </c>
      <c r="K58">
        <f>Calc!AH58</f>
      </c>
      <c r="L58" s="56">
        <f>Calc!AI58</f>
      </c>
    </row>
    <row r="59" spans="2:12" ht="12.75">
      <c r="B59" s="49">
        <f t="shared" si="3"/>
        <v>58</v>
      </c>
      <c r="C59" s="4" t="s">
        <v>85</v>
      </c>
      <c r="D59" s="2" t="s">
        <v>86</v>
      </c>
      <c r="E59" s="51">
        <v>54</v>
      </c>
      <c r="G59" s="54">
        <f t="shared" si="2"/>
        <v>0.0038068382093761014</v>
      </c>
      <c r="I59" s="5">
        <f>Calc!AF59</f>
        <v>58</v>
      </c>
      <c r="J59" s="1" t="str">
        <f>Calc!AG59</f>
        <v>Revue mathématiques</v>
      </c>
      <c r="K59" t="str">
        <f>Calc!AH59</f>
        <v>Revue mathématiques moderne</v>
      </c>
      <c r="L59" s="56">
        <f>Calc!AI59</f>
        <v>54</v>
      </c>
    </row>
    <row r="60" spans="2:12" ht="12.75">
      <c r="B60" s="49">
        <f t="shared" si="3"/>
        <v>59</v>
      </c>
      <c r="C60" s="4" t="s">
        <v>87</v>
      </c>
      <c r="D60" s="2" t="s">
        <v>88</v>
      </c>
      <c r="E60" s="51">
        <v>53</v>
      </c>
      <c r="G60" s="54">
        <f t="shared" si="2"/>
        <v>0.0037363412054987662</v>
      </c>
      <c r="I60" s="5">
        <f>Calc!AF60</f>
      </c>
      <c r="J60" s="1">
        <f>Calc!AG60</f>
      </c>
      <c r="K60">
        <f>Calc!AH60</f>
      </c>
      <c r="L60" s="56">
        <f>Calc!AI60</f>
      </c>
    </row>
    <row r="61" spans="2:12" ht="12.75">
      <c r="B61" s="49">
        <f t="shared" si="3"/>
        <v>60</v>
      </c>
      <c r="C61" s="4" t="s">
        <v>89</v>
      </c>
      <c r="D61" s="2" t="s">
        <v>15</v>
      </c>
      <c r="E61" s="51">
        <v>51</v>
      </c>
      <c r="G61" s="54">
        <f t="shared" si="2"/>
        <v>0.003595347197744096</v>
      </c>
      <c r="I61" s="5">
        <f>Calc!AF61</f>
      </c>
      <c r="J61" s="1">
        <f>Calc!AG61</f>
      </c>
      <c r="K61">
        <f>Calc!AH61</f>
      </c>
      <c r="L61" s="56">
        <f>Calc!AI61</f>
      </c>
    </row>
    <row r="62" spans="2:12" ht="12.75">
      <c r="B62" s="49">
        <f t="shared" si="3"/>
        <v>61</v>
      </c>
      <c r="C62" s="4" t="s">
        <v>90</v>
      </c>
      <c r="D62" s="2" t="s">
        <v>15</v>
      </c>
      <c r="E62" s="51">
        <v>50</v>
      </c>
      <c r="G62" s="54">
        <f t="shared" si="2"/>
        <v>0.0035248501938667607</v>
      </c>
      <c r="I62" s="5">
        <f>Calc!AF62</f>
      </c>
      <c r="J62" s="1">
        <f>Calc!AG62</f>
      </c>
      <c r="K62">
        <f>Calc!AH62</f>
      </c>
      <c r="L62" s="56">
        <f>Calc!AI62</f>
      </c>
    </row>
    <row r="63" spans="2:12" ht="12.75">
      <c r="B63" s="49">
        <f t="shared" si="3"/>
        <v>62</v>
      </c>
      <c r="C63" s="4" t="s">
        <v>91</v>
      </c>
      <c r="D63" s="2" t="s">
        <v>92</v>
      </c>
      <c r="E63" s="51">
        <v>48</v>
      </c>
      <c r="G63" s="54">
        <f t="shared" si="2"/>
        <v>0.0033838561861120903</v>
      </c>
      <c r="I63" s="5">
        <f>Calc!AF63</f>
        <v>62</v>
      </c>
      <c r="J63" s="1" t="str">
        <f>Calc!AG63</f>
        <v>Géométrie</v>
      </c>
      <c r="K63" t="str">
        <f>Calc!AH63</f>
        <v>Le bétisier mathématique</v>
      </c>
      <c r="L63" s="56">
        <f>Calc!AI63</f>
        <v>48</v>
      </c>
    </row>
    <row r="64" spans="2:12" ht="12.75">
      <c r="B64" s="49">
        <f t="shared" si="3"/>
        <v>63</v>
      </c>
      <c r="C64" s="4" t="s">
        <v>93</v>
      </c>
      <c r="D64" s="2" t="s">
        <v>94</v>
      </c>
      <c r="E64" s="51">
        <v>45</v>
      </c>
      <c r="G64" s="54">
        <f t="shared" si="2"/>
        <v>0.003172365174480085</v>
      </c>
      <c r="I64" s="5">
        <f>Calc!AF64</f>
      </c>
      <c r="J64" s="1">
        <f>Calc!AG64</f>
      </c>
      <c r="K64">
        <f>Calc!AH64</f>
      </c>
      <c r="L64" s="56">
        <f>Calc!AI64</f>
      </c>
    </row>
    <row r="65" spans="2:12" ht="12.75">
      <c r="B65" s="49">
        <f t="shared" si="3"/>
        <v>64</v>
      </c>
      <c r="C65" s="4" t="s">
        <v>95</v>
      </c>
      <c r="D65" s="2" t="s">
        <v>25</v>
      </c>
      <c r="E65" s="51">
        <v>45</v>
      </c>
      <c r="G65" s="54">
        <f t="shared" si="2"/>
        <v>0.003172365174480085</v>
      </c>
      <c r="I65" s="5">
        <f>Calc!AF65</f>
        <v>64</v>
      </c>
      <c r="J65" s="1" t="str">
        <f>Calc!AG65</f>
        <v>Blog, sites, forum temporaire</v>
      </c>
      <c r="K65" t="str">
        <f>Calc!AH65</f>
        <v>Blog-Sites de mathématiques</v>
      </c>
      <c r="L65" s="56">
        <f>Calc!AI65</f>
        <v>45</v>
      </c>
    </row>
    <row r="66" spans="2:12" ht="12.75">
      <c r="B66" s="49">
        <f t="shared" si="3"/>
        <v>65</v>
      </c>
      <c r="C66" s="4" t="s">
        <v>97</v>
      </c>
      <c r="D66" s="2" t="s">
        <v>48</v>
      </c>
      <c r="E66" s="51">
        <v>44</v>
      </c>
      <c r="G66" s="54">
        <f aca="true" t="shared" si="4" ref="G66:G97">E66/somarticl</f>
        <v>0.003101868170602749</v>
      </c>
      <c r="I66" s="5">
        <f>Calc!AF66</f>
      </c>
      <c r="J66" s="1">
        <f>Calc!AG66</f>
      </c>
      <c r="K66">
        <f>Calc!AH66</f>
      </c>
      <c r="L66" s="56">
        <f>Calc!AI66</f>
      </c>
    </row>
    <row r="67" spans="2:12" ht="12.75">
      <c r="B67" s="49">
        <f aca="true" t="shared" si="5" ref="B67:B98">B66+1</f>
        <v>66</v>
      </c>
      <c r="C67" s="4" t="s">
        <v>96</v>
      </c>
      <c r="D67" s="2" t="s">
        <v>28</v>
      </c>
      <c r="E67" s="51">
        <v>44</v>
      </c>
      <c r="G67" s="54">
        <f t="shared" si="4"/>
        <v>0.003101868170602749</v>
      </c>
      <c r="I67" s="5">
        <f>Calc!AF67</f>
        <v>66</v>
      </c>
      <c r="J67" s="1" t="str">
        <f>Calc!AG67</f>
        <v>La trigonométrie</v>
      </c>
      <c r="K67" t="str">
        <f>Calc!AH67</f>
        <v>Journal mathématique</v>
      </c>
      <c r="L67" s="56">
        <f>Calc!AI67</f>
        <v>44</v>
      </c>
    </row>
    <row r="68" spans="2:12" ht="12.75">
      <c r="B68" s="49">
        <f t="shared" si="5"/>
        <v>67</v>
      </c>
      <c r="C68" s="4" t="s">
        <v>98</v>
      </c>
      <c r="D68" s="2" t="s">
        <v>99</v>
      </c>
      <c r="E68" s="51">
        <v>40</v>
      </c>
      <c r="G68" s="54">
        <f t="shared" si="4"/>
        <v>0.0028198801550934085</v>
      </c>
      <c r="I68" s="5">
        <f>Calc!AF68</f>
      </c>
      <c r="J68" s="1">
        <f>Calc!AG68</f>
      </c>
      <c r="K68">
        <f>Calc!AH68</f>
      </c>
      <c r="L68" s="56">
        <f>Calc!AI68</f>
      </c>
    </row>
    <row r="69" spans="2:11" ht="12.75">
      <c r="B69" s="49">
        <f t="shared" si="5"/>
        <v>68</v>
      </c>
      <c r="C69" s="4" t="s">
        <v>100</v>
      </c>
      <c r="D69" s="2" t="s">
        <v>100</v>
      </c>
      <c r="E69" s="51">
        <v>40</v>
      </c>
      <c r="G69" s="54">
        <f t="shared" si="4"/>
        <v>0.0028198801550934085</v>
      </c>
      <c r="I69" s="5">
        <f>Calc!AF69</f>
      </c>
      <c r="J69" s="1">
        <f>Calc!AG69</f>
      </c>
      <c r="K69">
        <f>Calc!AH69</f>
      </c>
    </row>
    <row r="70" spans="2:12" ht="12.75">
      <c r="B70" s="49">
        <f t="shared" si="5"/>
        <v>69</v>
      </c>
      <c r="C70" s="4" t="s">
        <v>101</v>
      </c>
      <c r="D70" s="2" t="s">
        <v>48</v>
      </c>
      <c r="E70" s="51">
        <v>39</v>
      </c>
      <c r="G70" s="54">
        <f t="shared" si="4"/>
        <v>0.0027493831512160733</v>
      </c>
      <c r="I70" s="5">
        <f>Calc!AF70</f>
      </c>
      <c r="J70" s="1">
        <f>Calc!AG70</f>
      </c>
      <c r="K70">
        <f>Calc!AH70</f>
      </c>
      <c r="L70" s="56">
        <f>Calc!AI70</f>
      </c>
    </row>
    <row r="71" spans="2:12" ht="12.75">
      <c r="B71" s="49">
        <f t="shared" si="5"/>
        <v>70</v>
      </c>
      <c r="C71" s="4" t="s">
        <v>102</v>
      </c>
      <c r="D71" s="2" t="s">
        <v>5</v>
      </c>
      <c r="E71" s="51">
        <v>39</v>
      </c>
      <c r="G71" s="54">
        <f t="shared" si="4"/>
        <v>0.0027493831512160733</v>
      </c>
      <c r="I71" s="5">
        <f>Calc!AF71</f>
      </c>
      <c r="J71" s="1">
        <f>Calc!AG71</f>
      </c>
      <c r="K71">
        <f>Calc!AH71</f>
      </c>
      <c r="L71" s="56">
        <f>Calc!AI71</f>
      </c>
    </row>
    <row r="72" spans="2:12" ht="12.75">
      <c r="B72" s="49">
        <f t="shared" si="5"/>
        <v>71</v>
      </c>
      <c r="C72" s="4" t="s">
        <v>103</v>
      </c>
      <c r="D72" s="2" t="s">
        <v>104</v>
      </c>
      <c r="E72" s="51">
        <v>39</v>
      </c>
      <c r="G72" s="54">
        <f t="shared" si="4"/>
        <v>0.0027493831512160733</v>
      </c>
      <c r="I72" s="5">
        <f>Calc!AF72</f>
        <v>71</v>
      </c>
      <c r="J72" s="1" t="str">
        <f>Calc!AG72</f>
        <v>Ce que sont devenu mes anciens amis</v>
      </c>
      <c r="K72" t="str">
        <f>Calc!AH72</f>
        <v>Anciens amis</v>
      </c>
      <c r="L72" s="56">
        <f>Calc!AI72</f>
        <v>39</v>
      </c>
    </row>
    <row r="73" spans="2:12" ht="12.75">
      <c r="B73" s="49">
        <f t="shared" si="5"/>
        <v>72</v>
      </c>
      <c r="C73" s="4" t="s">
        <v>105</v>
      </c>
      <c r="D73" s="2" t="s">
        <v>23</v>
      </c>
      <c r="E73" s="51">
        <v>38</v>
      </c>
      <c r="G73" s="54">
        <f t="shared" si="4"/>
        <v>0.002678886147338738</v>
      </c>
      <c r="I73" s="5">
        <f>Calc!AF73</f>
      </c>
      <c r="J73" s="1">
        <f>Calc!AG73</f>
      </c>
      <c r="K73">
        <f>Calc!AH73</f>
      </c>
      <c r="L73" s="56">
        <f>Calc!AI73</f>
      </c>
    </row>
    <row r="74" spans="2:12" ht="12.75">
      <c r="B74" s="49">
        <f t="shared" si="5"/>
        <v>73</v>
      </c>
      <c r="C74" s="4" t="s">
        <v>106</v>
      </c>
      <c r="D74" s="2" t="s">
        <v>15</v>
      </c>
      <c r="E74" s="51">
        <v>37</v>
      </c>
      <c r="G74" s="54">
        <f t="shared" si="4"/>
        <v>0.002608389143461403</v>
      </c>
      <c r="I74" s="5">
        <f>Calc!AF74</f>
      </c>
      <c r="J74" s="1">
        <f>Calc!AG74</f>
      </c>
      <c r="K74">
        <f>Calc!AH74</f>
      </c>
      <c r="L74" s="56">
        <f>Calc!AI74</f>
      </c>
    </row>
    <row r="75" spans="2:12" ht="12.75">
      <c r="B75" s="49">
        <f t="shared" si="5"/>
        <v>74</v>
      </c>
      <c r="C75" s="4" t="s">
        <v>107</v>
      </c>
      <c r="D75" s="2" t="s">
        <v>38</v>
      </c>
      <c r="E75" s="51">
        <v>36</v>
      </c>
      <c r="G75" s="54">
        <f t="shared" si="4"/>
        <v>0.0025378921395840678</v>
      </c>
      <c r="I75" s="5">
        <f>Calc!AF75</f>
      </c>
      <c r="J75" s="1">
        <f>Calc!AG75</f>
      </c>
      <c r="K75">
        <f>Calc!AH75</f>
      </c>
      <c r="L75" s="56">
        <f>Calc!AI75</f>
      </c>
    </row>
    <row r="76" spans="2:12" ht="12.75">
      <c r="B76" s="49">
        <f t="shared" si="5"/>
        <v>75</v>
      </c>
      <c r="C76" s="4" t="s">
        <v>108</v>
      </c>
      <c r="D76" s="2" t="s">
        <v>108</v>
      </c>
      <c r="E76" s="51">
        <v>35</v>
      </c>
      <c r="G76" s="54">
        <f t="shared" si="4"/>
        <v>0.0024673951357067326</v>
      </c>
      <c r="I76" s="5">
        <f>Calc!AF76</f>
      </c>
      <c r="J76" s="1">
        <f>Calc!AG76</f>
      </c>
      <c r="K76">
        <f>Calc!AH76</f>
      </c>
      <c r="L76" s="56">
        <f>Calc!AI76</f>
      </c>
    </row>
    <row r="77" spans="2:12" ht="12.75">
      <c r="B77" s="49">
        <f t="shared" si="5"/>
        <v>76</v>
      </c>
      <c r="C77" s="4" t="s">
        <v>111</v>
      </c>
      <c r="D77" s="2" t="s">
        <v>112</v>
      </c>
      <c r="E77" s="51">
        <v>33</v>
      </c>
      <c r="G77" s="54">
        <f t="shared" si="4"/>
        <v>0.002326401127952062</v>
      </c>
      <c r="I77" s="5">
        <f>Calc!AF77</f>
      </c>
      <c r="J77" s="1">
        <f>Calc!AG77</f>
      </c>
      <c r="K77">
        <f>Calc!AH77</f>
      </c>
      <c r="L77" s="56">
        <f>Calc!AI77</f>
      </c>
    </row>
    <row r="78" spans="2:12" ht="12.75">
      <c r="B78" s="49">
        <f t="shared" si="5"/>
        <v>77</v>
      </c>
      <c r="C78" s="4" t="s">
        <v>109</v>
      </c>
      <c r="D78" s="2" t="s">
        <v>110</v>
      </c>
      <c r="E78" s="51">
        <v>33</v>
      </c>
      <c r="G78" s="54">
        <f t="shared" si="4"/>
        <v>0.002326401127952062</v>
      </c>
      <c r="I78" s="5">
        <f>Calc!AF78</f>
      </c>
      <c r="J78" s="1">
        <f>Calc!AG78</f>
      </c>
      <c r="K78">
        <f>Calc!AH78</f>
      </c>
      <c r="L78" s="56">
        <f>Calc!AI78</f>
      </c>
    </row>
    <row r="79" spans="2:12" ht="12.75">
      <c r="B79" s="49">
        <f t="shared" si="5"/>
        <v>78</v>
      </c>
      <c r="C79" s="4" t="s">
        <v>113</v>
      </c>
      <c r="D79" s="2" t="s">
        <v>114</v>
      </c>
      <c r="E79" s="51">
        <v>31</v>
      </c>
      <c r="G79" s="54">
        <f t="shared" si="4"/>
        <v>0.0021854071201973914</v>
      </c>
      <c r="I79" s="5">
        <f>Calc!AF79</f>
      </c>
      <c r="J79" s="1">
        <f>Calc!AG79</f>
      </c>
      <c r="K79">
        <f>Calc!AH79</f>
      </c>
      <c r="L79" s="56">
        <f>Calc!AI79</f>
      </c>
    </row>
    <row r="80" spans="2:12" ht="12.75">
      <c r="B80" s="49">
        <f t="shared" si="5"/>
        <v>79</v>
      </c>
      <c r="C80" s="4" t="s">
        <v>116</v>
      </c>
      <c r="D80" s="2" t="s">
        <v>112</v>
      </c>
      <c r="E80" s="51">
        <v>30</v>
      </c>
      <c r="G80" s="54">
        <f t="shared" si="4"/>
        <v>0.0021149101163200562</v>
      </c>
      <c r="I80" s="5">
        <f>Calc!AF80</f>
      </c>
      <c r="J80" s="1">
        <f>Calc!AG80</f>
      </c>
      <c r="K80">
        <f>Calc!AH80</f>
      </c>
      <c r="L80" s="56">
        <f>Calc!AI80</f>
      </c>
    </row>
    <row r="81" spans="2:12" ht="12.75">
      <c r="B81" s="49">
        <f t="shared" si="5"/>
        <v>80</v>
      </c>
      <c r="C81" s="4" t="s">
        <v>111</v>
      </c>
      <c r="D81" s="2" t="s">
        <v>118</v>
      </c>
      <c r="E81" s="51">
        <v>30</v>
      </c>
      <c r="G81" s="54">
        <f t="shared" si="4"/>
        <v>0.0021149101163200562</v>
      </c>
      <c r="I81" s="5">
        <f>Calc!AF81</f>
      </c>
      <c r="J81" s="1">
        <f>Calc!AG81</f>
      </c>
      <c r="K81">
        <f>Calc!AH81</f>
      </c>
      <c r="L81" s="56">
        <f>Calc!AI81</f>
      </c>
    </row>
    <row r="82" spans="2:12" ht="12.75">
      <c r="B82" s="49">
        <f t="shared" si="5"/>
        <v>81</v>
      </c>
      <c r="C82" s="4" t="s">
        <v>117</v>
      </c>
      <c r="D82" s="2" t="s">
        <v>28</v>
      </c>
      <c r="E82" s="51">
        <v>30</v>
      </c>
      <c r="G82" s="54">
        <f t="shared" si="4"/>
        <v>0.0021149101163200562</v>
      </c>
      <c r="I82" s="5">
        <f>Calc!AF82</f>
      </c>
      <c r="J82" s="1">
        <f>Calc!AG82</f>
      </c>
      <c r="K82">
        <f>Calc!AH82</f>
      </c>
      <c r="L82" s="56">
        <f>Calc!AI82</f>
      </c>
    </row>
    <row r="83" spans="2:12" ht="12.75">
      <c r="B83" s="49">
        <f t="shared" si="5"/>
        <v>82</v>
      </c>
      <c r="C83" s="4" t="s">
        <v>115</v>
      </c>
      <c r="D83" s="2" t="s">
        <v>36</v>
      </c>
      <c r="E83" s="51">
        <v>30</v>
      </c>
      <c r="G83" s="54">
        <f t="shared" si="4"/>
        <v>0.0021149101163200562</v>
      </c>
      <c r="I83" s="5">
        <f>Calc!AF83</f>
      </c>
      <c r="J83" s="1">
        <f>Calc!AG83</f>
      </c>
      <c r="K83">
        <f>Calc!AH83</f>
      </c>
      <c r="L83" s="56">
        <f>Calc!AI83</f>
      </c>
    </row>
    <row r="84" spans="2:12" ht="12.75">
      <c r="B84" s="49">
        <f t="shared" si="5"/>
        <v>83</v>
      </c>
      <c r="C84" s="4" t="s">
        <v>124</v>
      </c>
      <c r="D84" s="2" t="s">
        <v>125</v>
      </c>
      <c r="E84" s="51">
        <v>29</v>
      </c>
      <c r="G84" s="54">
        <f t="shared" si="4"/>
        <v>0.002044413112442721</v>
      </c>
      <c r="I84" s="5">
        <f>Calc!AF84</f>
      </c>
      <c r="J84" s="1">
        <f>Calc!AG84</f>
      </c>
      <c r="K84">
        <f>Calc!AH84</f>
      </c>
      <c r="L84" s="56">
        <f>Calc!AI84</f>
      </c>
    </row>
    <row r="85" spans="2:12" ht="12.75">
      <c r="B85" s="49">
        <f t="shared" si="5"/>
        <v>84</v>
      </c>
      <c r="C85" s="4" t="s">
        <v>121</v>
      </c>
      <c r="D85" s="2" t="s">
        <v>13</v>
      </c>
      <c r="E85" s="51">
        <v>29</v>
      </c>
      <c r="G85" s="54">
        <f t="shared" si="4"/>
        <v>0.002044413112442721</v>
      </c>
      <c r="I85" s="5">
        <f>Calc!AF85</f>
      </c>
      <c r="J85" s="1">
        <f>Calc!AG85</f>
      </c>
      <c r="K85">
        <f>Calc!AH85</f>
      </c>
      <c r="L85" s="56">
        <f>Calc!AI85</f>
      </c>
    </row>
    <row r="86" spans="2:12" ht="12.75">
      <c r="B86" s="49">
        <f t="shared" si="5"/>
        <v>85</v>
      </c>
      <c r="C86" s="4" t="s">
        <v>119</v>
      </c>
      <c r="D86" s="2" t="s">
        <v>120</v>
      </c>
      <c r="E86" s="51">
        <v>29</v>
      </c>
      <c r="G86" s="54">
        <f t="shared" si="4"/>
        <v>0.002044413112442721</v>
      </c>
      <c r="I86" s="5">
        <f>Calc!AF86</f>
      </c>
      <c r="J86" s="1">
        <f>Calc!AG86</f>
      </c>
      <c r="K86">
        <f>Calc!AH86</f>
      </c>
      <c r="L86" s="56">
        <f>Calc!AI86</f>
      </c>
    </row>
    <row r="87" spans="2:12" ht="12.75">
      <c r="B87" s="49">
        <f t="shared" si="5"/>
        <v>86</v>
      </c>
      <c r="C87" s="4" t="s">
        <v>122</v>
      </c>
      <c r="D87" s="2" t="s">
        <v>123</v>
      </c>
      <c r="E87" s="51">
        <v>29</v>
      </c>
      <c r="G87" s="54">
        <f t="shared" si="4"/>
        <v>0.002044413112442721</v>
      </c>
      <c r="I87" s="5">
        <f>Calc!AF87</f>
      </c>
      <c r="J87" s="1">
        <f>Calc!AG87</f>
      </c>
      <c r="K87">
        <f>Calc!AH87</f>
      </c>
      <c r="L87" s="56">
        <f>Calc!AI87</f>
      </c>
    </row>
    <row r="88" spans="2:12" ht="12.75">
      <c r="B88" s="49">
        <f t="shared" si="5"/>
        <v>87</v>
      </c>
      <c r="C88" s="4" t="s">
        <v>126</v>
      </c>
      <c r="D88" s="2" t="s">
        <v>33</v>
      </c>
      <c r="E88" s="51">
        <v>28</v>
      </c>
      <c r="G88" s="54">
        <f t="shared" si="4"/>
        <v>0.001973916108565386</v>
      </c>
      <c r="I88" s="5">
        <f>Calc!AF88</f>
      </c>
      <c r="J88" s="1">
        <f>Calc!AG88</f>
      </c>
      <c r="K88">
        <f>Calc!AH88</f>
      </c>
      <c r="L88" s="56">
        <f>Calc!AI88</f>
      </c>
    </row>
    <row r="89" spans="2:12" ht="12.75">
      <c r="B89" s="49">
        <f t="shared" si="5"/>
        <v>88</v>
      </c>
      <c r="C89" s="4" t="s">
        <v>127</v>
      </c>
      <c r="D89" s="2" t="s">
        <v>128</v>
      </c>
      <c r="E89" s="51">
        <v>28</v>
      </c>
      <c r="G89" s="54">
        <f t="shared" si="4"/>
        <v>0.001973916108565386</v>
      </c>
      <c r="I89" s="5">
        <f>Calc!AF89</f>
      </c>
      <c r="J89" s="1">
        <f>Calc!AG89</f>
      </c>
      <c r="K89">
        <f>Calc!AH89</f>
      </c>
      <c r="L89" s="56">
        <f>Calc!AI89</f>
      </c>
    </row>
    <row r="90" spans="2:12" ht="12.75">
      <c r="B90" s="49">
        <f t="shared" si="5"/>
        <v>89</v>
      </c>
      <c r="C90" s="4" t="s">
        <v>129</v>
      </c>
      <c r="D90" s="2" t="s">
        <v>110</v>
      </c>
      <c r="E90" s="51">
        <v>27</v>
      </c>
      <c r="G90" s="54">
        <f t="shared" si="4"/>
        <v>0.0019034191046880507</v>
      </c>
      <c r="I90" s="5">
        <f>Calc!AF90</f>
      </c>
      <c r="J90" s="1">
        <f>Calc!AG90</f>
      </c>
      <c r="K90">
        <f>Calc!AH90</f>
      </c>
      <c r="L90" s="56">
        <f>Calc!AI90</f>
      </c>
    </row>
    <row r="91" spans="2:12" ht="12.75">
      <c r="B91" s="49">
        <f t="shared" si="5"/>
        <v>90</v>
      </c>
      <c r="C91" s="4" t="s">
        <v>130</v>
      </c>
      <c r="D91" s="2" t="s">
        <v>25</v>
      </c>
      <c r="E91" s="51">
        <v>27</v>
      </c>
      <c r="G91" s="54">
        <f t="shared" si="4"/>
        <v>0.0019034191046880507</v>
      </c>
      <c r="I91" s="5">
        <f>Calc!AF91</f>
        <v>90</v>
      </c>
      <c r="J91" s="1" t="str">
        <f>Calc!AG91</f>
        <v>Forum mathématique</v>
      </c>
      <c r="K91" t="str">
        <f>Calc!AH91</f>
        <v>Blog-Sites de mathématiques</v>
      </c>
      <c r="L91" s="56">
        <f>Calc!AI91</f>
        <v>27</v>
      </c>
    </row>
    <row r="92" spans="2:12" ht="12.75">
      <c r="B92" s="49">
        <f t="shared" si="5"/>
        <v>91</v>
      </c>
      <c r="C92" s="4" t="s">
        <v>131</v>
      </c>
      <c r="D92" s="2" t="s">
        <v>132</v>
      </c>
      <c r="E92" s="51">
        <v>26</v>
      </c>
      <c r="G92" s="54">
        <f t="shared" si="4"/>
        <v>0.0018329221008107155</v>
      </c>
      <c r="I92" s="5">
        <f>Calc!AF92</f>
      </c>
      <c r="J92" s="1">
        <f>Calc!AG92</f>
      </c>
      <c r="K92">
        <f>Calc!AH92</f>
      </c>
      <c r="L92" s="56">
        <f>Calc!AI92</f>
      </c>
    </row>
    <row r="93" spans="2:12" ht="12.75">
      <c r="B93" s="49">
        <f t="shared" si="5"/>
        <v>92</v>
      </c>
      <c r="C93" s="4" t="s">
        <v>133</v>
      </c>
      <c r="D93" s="2" t="s">
        <v>134</v>
      </c>
      <c r="E93" s="51">
        <v>26</v>
      </c>
      <c r="G93" s="54">
        <f t="shared" si="4"/>
        <v>0.0018329221008107155</v>
      </c>
      <c r="I93" s="5">
        <f>Calc!AF93</f>
      </c>
      <c r="J93" s="1">
        <f>Calc!AG93</f>
      </c>
      <c r="K93">
        <f>Calc!AH93</f>
      </c>
      <c r="L93" s="56">
        <f>Calc!AI93</f>
      </c>
    </row>
    <row r="94" spans="2:12" ht="12.75">
      <c r="B94" s="49">
        <f t="shared" si="5"/>
        <v>93</v>
      </c>
      <c r="C94" s="4" t="s">
        <v>135</v>
      </c>
      <c r="D94" s="2" t="s">
        <v>40</v>
      </c>
      <c r="E94" s="51">
        <v>26</v>
      </c>
      <c r="G94" s="54">
        <f t="shared" si="4"/>
        <v>0.0018329221008107155</v>
      </c>
      <c r="I94" s="5">
        <f>Calc!AF94</f>
      </c>
      <c r="J94" s="1">
        <f>Calc!AG94</f>
      </c>
      <c r="K94">
        <f>Calc!AH94</f>
      </c>
      <c r="L94" s="56">
        <f>Calc!AI94</f>
      </c>
    </row>
    <row r="95" spans="2:12" ht="12.75">
      <c r="B95" s="49">
        <f t="shared" si="5"/>
        <v>94</v>
      </c>
      <c r="C95" s="4" t="s">
        <v>136</v>
      </c>
      <c r="D95" s="2" t="s">
        <v>137</v>
      </c>
      <c r="E95" s="51">
        <v>24</v>
      </c>
      <c r="G95" s="54">
        <f t="shared" si="4"/>
        <v>0.0016919280930560452</v>
      </c>
      <c r="I95" s="5">
        <f>Calc!AF95</f>
      </c>
      <c r="J95" s="1">
        <f>Calc!AG95</f>
      </c>
      <c r="K95">
        <f>Calc!AH95</f>
      </c>
      <c r="L95" s="56">
        <f>Calc!AI95</f>
      </c>
    </row>
    <row r="96" spans="2:12" ht="12.75">
      <c r="B96" s="49">
        <f t="shared" si="5"/>
        <v>95</v>
      </c>
      <c r="C96" s="4" t="s">
        <v>139</v>
      </c>
      <c r="D96" s="2" t="s">
        <v>48</v>
      </c>
      <c r="E96" s="51">
        <v>24</v>
      </c>
      <c r="G96" s="54">
        <f t="shared" si="4"/>
        <v>0.0016919280930560452</v>
      </c>
      <c r="I96" s="5">
        <f>Calc!AF96</f>
      </c>
      <c r="J96" s="1">
        <f>Calc!AG96</f>
      </c>
      <c r="K96">
        <f>Calc!AH96</f>
      </c>
      <c r="L96" s="56">
        <f>Calc!AI96</f>
      </c>
    </row>
    <row r="97" spans="2:12" ht="12.75">
      <c r="B97" s="49">
        <f t="shared" si="5"/>
        <v>96</v>
      </c>
      <c r="C97" s="4" t="s">
        <v>138</v>
      </c>
      <c r="D97" s="2" t="s">
        <v>33</v>
      </c>
      <c r="E97" s="51">
        <v>24</v>
      </c>
      <c r="G97" s="54">
        <f t="shared" si="4"/>
        <v>0.0016919280930560452</v>
      </c>
      <c r="I97" s="5">
        <f>Calc!AF97</f>
      </c>
      <c r="J97" s="1">
        <f>Calc!AG97</f>
      </c>
      <c r="K97">
        <f>Calc!AH97</f>
      </c>
      <c r="L97" s="56">
        <f>Calc!AI97</f>
      </c>
    </row>
    <row r="98" spans="2:12" ht="12.75">
      <c r="B98" s="49">
        <f t="shared" si="5"/>
        <v>97</v>
      </c>
      <c r="C98" s="4" t="s">
        <v>140</v>
      </c>
      <c r="D98" s="2" t="s">
        <v>141</v>
      </c>
      <c r="E98" s="51">
        <v>23</v>
      </c>
      <c r="G98" s="54">
        <f aca="true" t="shared" si="6" ref="G98:G115">E98/somarticl</f>
        <v>0.00162143108917871</v>
      </c>
      <c r="I98" s="5">
        <f>Calc!AF98</f>
        <v>97</v>
      </c>
      <c r="J98" s="1" t="str">
        <f>Calc!AG98</f>
        <v>La géométrie classique</v>
      </c>
      <c r="K98" t="str">
        <f>Calc!AH98</f>
        <v>Les mathématiques littéraires</v>
      </c>
      <c r="L98" s="56">
        <f>Calc!AI98</f>
        <v>23</v>
      </c>
    </row>
    <row r="99" spans="2:12" ht="12.75">
      <c r="B99" s="49">
        <f aca="true" t="shared" si="7" ref="B99:B114">B98+1</f>
        <v>98</v>
      </c>
      <c r="C99" s="4" t="s">
        <v>142</v>
      </c>
      <c r="D99" s="2" t="s">
        <v>28</v>
      </c>
      <c r="E99" s="51">
        <v>23</v>
      </c>
      <c r="G99" s="54">
        <f t="shared" si="6"/>
        <v>0.00162143108917871</v>
      </c>
      <c r="I99" s="5">
        <f>Calc!AF99</f>
      </c>
      <c r="J99" s="1">
        <f>Calc!AG99</f>
      </c>
      <c r="K99">
        <f>Calc!AH99</f>
      </c>
      <c r="L99" s="56">
        <f>Calc!AI99</f>
      </c>
    </row>
    <row r="100" spans="2:12" ht="12.75">
      <c r="B100" s="49">
        <f t="shared" si="7"/>
        <v>99</v>
      </c>
      <c r="C100" s="4" t="s">
        <v>143</v>
      </c>
      <c r="D100" s="2" t="s">
        <v>28</v>
      </c>
      <c r="E100" s="51">
        <v>21</v>
      </c>
      <c r="G100" s="54">
        <f t="shared" si="6"/>
        <v>0.0014804370814240394</v>
      </c>
      <c r="I100" s="5">
        <f>Calc!AF100</f>
        <v>99</v>
      </c>
      <c r="J100" s="1" t="str">
        <f>Calc!AG100</f>
        <v>Equation du premier degré</v>
      </c>
      <c r="K100" t="str">
        <f>Calc!AH100</f>
        <v>Journal mathématique</v>
      </c>
      <c r="L100" s="56">
        <f>Calc!AI100</f>
        <v>21</v>
      </c>
    </row>
    <row r="101" spans="2:12" ht="12.75">
      <c r="B101" s="49">
        <f t="shared" si="7"/>
        <v>100</v>
      </c>
      <c r="C101" s="4" t="s">
        <v>144</v>
      </c>
      <c r="D101" s="2" t="s">
        <v>137</v>
      </c>
      <c r="E101" s="51">
        <v>19</v>
      </c>
      <c r="G101" s="54">
        <f t="shared" si="6"/>
        <v>0.001339443073669369</v>
      </c>
      <c r="I101" s="5">
        <f>Calc!AF101</f>
      </c>
      <c r="J101" s="1">
        <f>Calc!AG101</f>
      </c>
      <c r="K101">
        <f>Calc!AH101</f>
      </c>
      <c r="L101" s="56">
        <f>Calc!AI101</f>
      </c>
    </row>
    <row r="102" spans="2:12" ht="12.75">
      <c r="B102" s="49">
        <f t="shared" si="7"/>
        <v>101</v>
      </c>
      <c r="C102" s="4" t="s">
        <v>145</v>
      </c>
      <c r="D102" s="2" t="s">
        <v>137</v>
      </c>
      <c r="E102" s="51">
        <v>18</v>
      </c>
      <c r="G102" s="54">
        <f t="shared" si="6"/>
        <v>0.0012689460697920339</v>
      </c>
      <c r="I102" s="5">
        <f>Calc!AF102</f>
      </c>
      <c r="J102" s="1">
        <f>Calc!AG102</f>
      </c>
      <c r="K102">
        <f>Calc!AH102</f>
      </c>
      <c r="L102" s="56">
        <f>Calc!AI102</f>
      </c>
    </row>
    <row r="103" spans="2:12" ht="12.75">
      <c r="B103" s="49">
        <f t="shared" si="7"/>
        <v>102</v>
      </c>
      <c r="C103" s="4" t="s">
        <v>91</v>
      </c>
      <c r="D103" s="2" t="s">
        <v>71</v>
      </c>
      <c r="E103" s="51">
        <v>16</v>
      </c>
      <c r="G103" s="54">
        <f t="shared" si="6"/>
        <v>0.0011279520620373635</v>
      </c>
      <c r="I103" s="5">
        <f>Calc!AF103</f>
        <v>102</v>
      </c>
      <c r="J103" s="1" t="str">
        <f>Calc!AG103</f>
        <v>Géométrie</v>
      </c>
      <c r="K103" t="str">
        <f>Calc!AH103</f>
        <v>Géométrie Classique</v>
      </c>
      <c r="L103" s="56">
        <f>Calc!AI103</f>
        <v>16</v>
      </c>
    </row>
    <row r="104" spans="2:12" ht="12.75">
      <c r="B104" s="49">
        <f t="shared" si="7"/>
        <v>103</v>
      </c>
      <c r="C104" s="4" t="s">
        <v>146</v>
      </c>
      <c r="D104" s="2" t="s">
        <v>53</v>
      </c>
      <c r="E104" s="51">
        <v>15</v>
      </c>
      <c r="G104" s="54">
        <f t="shared" si="6"/>
        <v>0.0010574550581600281</v>
      </c>
      <c r="I104" s="5">
        <f>Calc!AF104</f>
      </c>
      <c r="J104" s="1">
        <f>Calc!AG104</f>
      </c>
      <c r="K104">
        <f>Calc!AH104</f>
      </c>
      <c r="L104" s="56">
        <f>Calc!AI104</f>
      </c>
    </row>
    <row r="105" spans="2:12" ht="12.75">
      <c r="B105" s="49">
        <f t="shared" si="7"/>
        <v>104</v>
      </c>
      <c r="C105" s="4" t="s">
        <v>147</v>
      </c>
      <c r="D105" s="2" t="s">
        <v>28</v>
      </c>
      <c r="E105" s="51">
        <v>15</v>
      </c>
      <c r="G105" s="54">
        <f t="shared" si="6"/>
        <v>0.0010574550581600281</v>
      </c>
      <c r="I105" s="5">
        <f>Calc!AF105</f>
        <v>104</v>
      </c>
      <c r="J105" s="1" t="str">
        <f>Calc!AG105</f>
        <v>Mathématiques - Freins - Les vraies raisons</v>
      </c>
      <c r="K105" t="str">
        <f>Calc!AH105</f>
        <v>Journal mathématique</v>
      </c>
      <c r="L105" s="56">
        <f>Calc!AI105</f>
        <v>15</v>
      </c>
    </row>
    <row r="106" spans="2:12" ht="12.75">
      <c r="B106" s="49">
        <f t="shared" si="7"/>
        <v>105</v>
      </c>
      <c r="C106" s="4" t="s">
        <v>149</v>
      </c>
      <c r="D106" s="2" t="s">
        <v>150</v>
      </c>
      <c r="E106" s="51">
        <v>14</v>
      </c>
      <c r="G106" s="54">
        <f t="shared" si="6"/>
        <v>0.000986958054282693</v>
      </c>
      <c r="I106" s="5">
        <f>Calc!AF106</f>
      </c>
      <c r="J106" s="1">
        <f>Calc!AG106</f>
      </c>
      <c r="K106">
        <f>Calc!AH106</f>
      </c>
      <c r="L106" s="56">
        <f>Calc!AI106</f>
      </c>
    </row>
    <row r="107" spans="2:12" ht="12.75">
      <c r="B107" s="49">
        <f t="shared" si="7"/>
        <v>106</v>
      </c>
      <c r="C107" s="4" t="s">
        <v>148</v>
      </c>
      <c r="D107" s="2" t="s">
        <v>40</v>
      </c>
      <c r="E107" s="51">
        <v>14</v>
      </c>
      <c r="G107" s="54">
        <f t="shared" si="6"/>
        <v>0.000986958054282693</v>
      </c>
      <c r="I107" s="5">
        <f>Calc!AF107</f>
        <v>106</v>
      </c>
      <c r="J107" s="1" t="str">
        <f>Calc!AG107</f>
        <v>cafés mathématiques</v>
      </c>
      <c r="K107" t="str">
        <f>Calc!AH107</f>
        <v>Accueil</v>
      </c>
      <c r="L107" s="56">
        <f>Calc!AI107</f>
        <v>14</v>
      </c>
    </row>
    <row r="108" spans="2:12" ht="12.75">
      <c r="B108" s="49">
        <f t="shared" si="7"/>
        <v>107</v>
      </c>
      <c r="C108" s="4" t="s">
        <v>151</v>
      </c>
      <c r="D108" s="2" t="s">
        <v>28</v>
      </c>
      <c r="E108" s="51">
        <v>13</v>
      </c>
      <c r="G108" s="54">
        <f t="shared" si="6"/>
        <v>0.0009164610504053578</v>
      </c>
      <c r="I108" s="5">
        <f>Calc!AF108</f>
        <v>107</v>
      </c>
      <c r="J108" s="1" t="str">
        <f>Calc!AG108</f>
        <v>wikiversité</v>
      </c>
      <c r="K108" t="str">
        <f>Calc!AH108</f>
        <v>Journal mathématique</v>
      </c>
      <c r="L108" s="56">
        <f>Calc!AI108</f>
        <v>13</v>
      </c>
    </row>
    <row r="109" spans="2:12" ht="12.75">
      <c r="B109" s="49">
        <f t="shared" si="7"/>
        <v>108</v>
      </c>
      <c r="C109" s="4" t="s">
        <v>152</v>
      </c>
      <c r="D109" s="2" t="s">
        <v>153</v>
      </c>
      <c r="E109" s="51">
        <v>13</v>
      </c>
      <c r="G109" s="54">
        <f t="shared" si="6"/>
        <v>0.0009164610504053578</v>
      </c>
      <c r="I109" s="5">
        <f>Calc!AF109</f>
      </c>
      <c r="J109" s="1">
        <f>Calc!AG109</f>
      </c>
      <c r="K109">
        <f>Calc!AH109</f>
      </c>
      <c r="L109" s="56">
        <f>Calc!AI109</f>
      </c>
    </row>
    <row r="110" spans="2:12" ht="12.75">
      <c r="B110" s="49">
        <f t="shared" si="7"/>
        <v>109</v>
      </c>
      <c r="C110" s="4" t="s">
        <v>154</v>
      </c>
      <c r="D110" s="2" t="s">
        <v>28</v>
      </c>
      <c r="E110" s="51">
        <v>12</v>
      </c>
      <c r="G110" s="54">
        <f t="shared" si="6"/>
        <v>0.0008459640465280226</v>
      </c>
      <c r="I110" s="5">
        <f>Calc!AF110</f>
        <v>109</v>
      </c>
      <c r="J110" s="1" t="str">
        <f>Calc!AG110</f>
        <v>Système d'équation ou matrice (3;3)</v>
      </c>
      <c r="K110" t="str">
        <f>Calc!AH110</f>
        <v>Journal mathématique</v>
      </c>
      <c r="L110" s="56">
        <f>Calc!AI110</f>
        <v>12</v>
      </c>
    </row>
    <row r="111" spans="2:12" ht="12.75">
      <c r="B111" s="49">
        <f t="shared" si="7"/>
        <v>110</v>
      </c>
      <c r="C111" s="4" t="s">
        <v>155</v>
      </c>
      <c r="D111" s="2" t="s">
        <v>9</v>
      </c>
      <c r="E111" s="51">
        <v>5</v>
      </c>
      <c r="G111" s="54">
        <f t="shared" si="6"/>
        <v>0.00035248501938667606</v>
      </c>
      <c r="I111" s="5">
        <f>Calc!AF111</f>
        <v>110</v>
      </c>
      <c r="J111" s="1" t="str">
        <f>Calc!AG111</f>
        <v>les fonctions logarithmiques</v>
      </c>
      <c r="K111" t="str">
        <f>Calc!AH111</f>
        <v>Analyse</v>
      </c>
      <c r="L111" s="56">
        <f>Calc!AI111</f>
        <v>5</v>
      </c>
    </row>
    <row r="112" spans="2:12" ht="12.75">
      <c r="B112" s="49">
        <f t="shared" si="7"/>
        <v>111</v>
      </c>
      <c r="C112" s="4" t="s">
        <v>156</v>
      </c>
      <c r="D112" s="2" t="s">
        <v>9</v>
      </c>
      <c r="E112" s="51">
        <v>3</v>
      </c>
      <c r="G112" s="54">
        <f t="shared" si="6"/>
        <v>0.00021149101163200565</v>
      </c>
      <c r="I112" s="5">
        <f>Calc!AF112</f>
        <v>111</v>
      </c>
      <c r="J112" s="1" t="str">
        <f>Calc!AG112</f>
        <v>fonctions numériques</v>
      </c>
      <c r="K112" t="str">
        <f>Calc!AH112</f>
        <v>Analyse</v>
      </c>
      <c r="L112" s="56">
        <f>Calc!AI112</f>
        <v>3</v>
      </c>
    </row>
    <row r="113" spans="2:12" ht="12.75">
      <c r="B113" s="49">
        <f t="shared" si="7"/>
        <v>112</v>
      </c>
      <c r="C113" s="4" t="s">
        <v>157</v>
      </c>
      <c r="D113" s="2" t="s">
        <v>9</v>
      </c>
      <c r="E113" s="51">
        <v>2</v>
      </c>
      <c r="G113" s="54">
        <f t="shared" si="6"/>
        <v>0.00014099400775467044</v>
      </c>
      <c r="I113" s="5">
        <f>Calc!AF113</f>
        <v>112</v>
      </c>
      <c r="J113" s="1" t="str">
        <f>Calc!AG113</f>
        <v>calcul différentiel et intégral</v>
      </c>
      <c r="K113" t="str">
        <f>Calc!AH113</f>
        <v>Analyse</v>
      </c>
      <c r="L113" s="56">
        <f>Calc!AI113</f>
        <v>2</v>
      </c>
    </row>
    <row r="114" spans="2:12" ht="12.75">
      <c r="B114" s="49">
        <f t="shared" si="7"/>
        <v>113</v>
      </c>
      <c r="C114" s="4" t="s">
        <v>158</v>
      </c>
      <c r="D114" s="2" t="s">
        <v>25</v>
      </c>
      <c r="E114" s="51">
        <v>0</v>
      </c>
      <c r="G114" s="54">
        <f t="shared" si="6"/>
        <v>0</v>
      </c>
      <c r="I114" s="5">
        <f>Calc!AF114</f>
        <v>113</v>
      </c>
      <c r="J114" s="1" t="str">
        <f>Calc!AG114</f>
        <v>Logarithmes</v>
      </c>
      <c r="K114" t="str">
        <f>Calc!AH114</f>
        <v>Blog-Sites de mathématiques</v>
      </c>
      <c r="L114" s="56">
        <f>Calc!AI114</f>
        <v>0</v>
      </c>
    </row>
    <row r="115" spans="2:7" ht="12.75">
      <c r="B115" s="21"/>
      <c r="C115" s="9"/>
      <c r="D115" s="9"/>
      <c r="E115" s="52">
        <f>SUM(E2:E114)</f>
        <v>14185</v>
      </c>
      <c r="G115" s="54">
        <f t="shared" si="6"/>
        <v>1</v>
      </c>
    </row>
    <row r="116" spans="2:5" ht="12.75">
      <c r="B116" s="15"/>
      <c r="C116" s="15"/>
      <c r="D116" s="15"/>
      <c r="E116" s="15"/>
    </row>
    <row r="117" spans="2:12" ht="12.75">
      <c r="B117" s="11"/>
      <c r="C117" s="31"/>
      <c r="D117" s="32"/>
      <c r="E117" s="37"/>
      <c r="L117" s="56">
        <f>Calc!AI116</f>
        <v>5657</v>
      </c>
    </row>
    <row r="118" spans="2:5" ht="12.75">
      <c r="B118" s="14" t="s">
        <v>193</v>
      </c>
      <c r="C118" s="4" t="s">
        <v>39</v>
      </c>
      <c r="D118" s="2" t="s">
        <v>40</v>
      </c>
      <c r="E118" s="51">
        <v>124</v>
      </c>
    </row>
    <row r="119" spans="2:5" ht="12.75">
      <c r="B119" s="14" t="s">
        <v>193</v>
      </c>
      <c r="C119" s="4" t="s">
        <v>135</v>
      </c>
      <c r="D119" s="2" t="s">
        <v>40</v>
      </c>
      <c r="E119" s="51">
        <v>26</v>
      </c>
    </row>
    <row r="120" spans="2:7" ht="12.75">
      <c r="B120" s="14" t="s">
        <v>198</v>
      </c>
      <c r="C120" s="4" t="s">
        <v>148</v>
      </c>
      <c r="D120" s="2" t="s">
        <v>40</v>
      </c>
      <c r="E120" s="51">
        <v>14</v>
      </c>
      <c r="G120">
        <f>SUM(E118:E120)</f>
        <v>164</v>
      </c>
    </row>
    <row r="121" spans="2:5" ht="12.75">
      <c r="B121" s="14" t="s">
        <v>194</v>
      </c>
      <c r="C121" s="4" t="s">
        <v>2</v>
      </c>
      <c r="D121" s="2" t="s">
        <v>3</v>
      </c>
      <c r="E121" s="51">
        <v>990</v>
      </c>
    </row>
    <row r="122" spans="2:5" ht="12.75">
      <c r="B122" s="14" t="s">
        <v>195</v>
      </c>
      <c r="C122" s="4" t="s">
        <v>8</v>
      </c>
      <c r="D122" s="2" t="s">
        <v>9</v>
      </c>
      <c r="E122" s="51">
        <v>530</v>
      </c>
    </row>
    <row r="123" spans="2:5" ht="12.75">
      <c r="B123" s="14" t="s">
        <v>195</v>
      </c>
      <c r="C123" s="4" t="s">
        <v>155</v>
      </c>
      <c r="D123" s="2" t="s">
        <v>9</v>
      </c>
      <c r="E123" s="51">
        <v>5</v>
      </c>
    </row>
    <row r="124" spans="2:5" ht="12.75">
      <c r="B124" s="14" t="s">
        <v>195</v>
      </c>
      <c r="C124" s="4" t="s">
        <v>156</v>
      </c>
      <c r="D124" s="2" t="s">
        <v>9</v>
      </c>
      <c r="E124" s="51">
        <v>3</v>
      </c>
    </row>
    <row r="125" spans="2:7" ht="12.75">
      <c r="B125" s="14" t="s">
        <v>195</v>
      </c>
      <c r="C125" s="4" t="s">
        <v>157</v>
      </c>
      <c r="D125" s="2" t="s">
        <v>9</v>
      </c>
      <c r="E125" s="51">
        <v>2</v>
      </c>
      <c r="G125">
        <f>SUM(E121:E125)</f>
        <v>1530</v>
      </c>
    </row>
    <row r="126" spans="2:7" ht="12.75">
      <c r="B126" s="14" t="s">
        <v>172</v>
      </c>
      <c r="C126" s="4" t="s">
        <v>103</v>
      </c>
      <c r="D126" s="2" t="s">
        <v>104</v>
      </c>
      <c r="E126" s="51">
        <v>39</v>
      </c>
      <c r="G126">
        <f>SUM(E126:F126)</f>
        <v>39</v>
      </c>
    </row>
    <row r="127" spans="2:7" ht="12.75">
      <c r="B127" s="14" t="s">
        <v>202</v>
      </c>
      <c r="C127" s="4" t="s">
        <v>44</v>
      </c>
      <c r="D127" s="2" t="s">
        <v>45</v>
      </c>
      <c r="E127" s="51">
        <v>113</v>
      </c>
      <c r="G127">
        <f>SUM(E127:F127)</f>
        <v>113</v>
      </c>
    </row>
    <row r="128" spans="2:5" ht="12.75">
      <c r="B128" s="14" t="s">
        <v>177</v>
      </c>
      <c r="C128" s="4" t="s">
        <v>32</v>
      </c>
      <c r="D128" s="2" t="s">
        <v>33</v>
      </c>
      <c r="E128" s="51">
        <v>172</v>
      </c>
    </row>
    <row r="129" spans="2:5" ht="12.75">
      <c r="B129" s="14" t="s">
        <v>177</v>
      </c>
      <c r="C129" s="4" t="s">
        <v>54</v>
      </c>
      <c r="D129" s="2" t="s">
        <v>33</v>
      </c>
      <c r="E129" s="51">
        <v>86</v>
      </c>
    </row>
    <row r="130" spans="2:5" ht="12.75">
      <c r="B130" s="14" t="s">
        <v>177</v>
      </c>
      <c r="C130" s="4" t="s">
        <v>126</v>
      </c>
      <c r="D130" s="2" t="s">
        <v>33</v>
      </c>
      <c r="E130" s="51">
        <v>28</v>
      </c>
    </row>
    <row r="131" spans="2:7" ht="12.75">
      <c r="B131" s="14" t="s">
        <v>177</v>
      </c>
      <c r="C131" s="4" t="s">
        <v>138</v>
      </c>
      <c r="D131" s="2" t="s">
        <v>33</v>
      </c>
      <c r="E131" s="51">
        <v>24</v>
      </c>
      <c r="G131">
        <f>SUM(E128:E131)</f>
        <v>310</v>
      </c>
    </row>
    <row r="132" spans="2:7" ht="12.75">
      <c r="B132" s="14" t="s">
        <v>185</v>
      </c>
      <c r="C132" s="4" t="s">
        <v>81</v>
      </c>
      <c r="D132" s="2" t="s">
        <v>82</v>
      </c>
      <c r="E132" s="51">
        <v>56</v>
      </c>
      <c r="G132">
        <f>SUM(E132)</f>
        <v>56</v>
      </c>
    </row>
    <row r="133" spans="2:5" ht="12.75">
      <c r="B133" s="14" t="s">
        <v>168</v>
      </c>
      <c r="C133" s="4" t="s">
        <v>14</v>
      </c>
      <c r="D133" s="2" t="s">
        <v>15</v>
      </c>
      <c r="E133" s="51">
        <v>359</v>
      </c>
    </row>
    <row r="134" spans="2:5" ht="12.75">
      <c r="B134" s="14" t="s">
        <v>179</v>
      </c>
      <c r="C134" s="4" t="s">
        <v>34</v>
      </c>
      <c r="D134" s="2" t="s">
        <v>15</v>
      </c>
      <c r="E134" s="51">
        <v>151</v>
      </c>
    </row>
    <row r="135" spans="2:5" ht="12.75">
      <c r="B135" s="14" t="s">
        <v>199</v>
      </c>
      <c r="C135" s="4" t="s">
        <v>57</v>
      </c>
      <c r="D135" s="2" t="s">
        <v>15</v>
      </c>
      <c r="E135" s="51">
        <v>84</v>
      </c>
    </row>
    <row r="136" spans="2:5" ht="12.75">
      <c r="B136" s="14" t="s">
        <v>199</v>
      </c>
      <c r="C136" s="4" t="s">
        <v>80</v>
      </c>
      <c r="D136" s="2" t="s">
        <v>15</v>
      </c>
      <c r="E136" s="51">
        <v>58</v>
      </c>
    </row>
    <row r="137" spans="2:5" ht="12.75">
      <c r="B137" s="14" t="s">
        <v>199</v>
      </c>
      <c r="C137" s="4" t="s">
        <v>89</v>
      </c>
      <c r="D137" s="2" t="s">
        <v>15</v>
      </c>
      <c r="E137" s="51">
        <v>51</v>
      </c>
    </row>
    <row r="138" spans="2:5" ht="12.75">
      <c r="B138" s="14" t="s">
        <v>199</v>
      </c>
      <c r="C138" s="4" t="s">
        <v>90</v>
      </c>
      <c r="D138" s="2" t="s">
        <v>15</v>
      </c>
      <c r="E138" s="51">
        <v>50</v>
      </c>
    </row>
    <row r="139" spans="2:7" ht="12.75">
      <c r="B139" s="14" t="s">
        <v>199</v>
      </c>
      <c r="C139" s="4" t="s">
        <v>106</v>
      </c>
      <c r="D139" s="2" t="s">
        <v>15</v>
      </c>
      <c r="E139" s="51">
        <v>37</v>
      </c>
      <c r="G139">
        <f>SUM(E133:E139)</f>
        <v>790</v>
      </c>
    </row>
    <row r="140" spans="2:7" ht="12.75">
      <c r="B140" s="14" t="s">
        <v>166</v>
      </c>
      <c r="C140" s="4" t="s">
        <v>12</v>
      </c>
      <c r="D140" s="2" t="s">
        <v>84</v>
      </c>
      <c r="E140" s="51">
        <v>55</v>
      </c>
      <c r="G140">
        <f>SUM(E140)</f>
        <v>55</v>
      </c>
    </row>
    <row r="141" spans="2:7" ht="12.75">
      <c r="B141" s="14" t="s">
        <v>197</v>
      </c>
      <c r="C141" s="4" t="s">
        <v>133</v>
      </c>
      <c r="D141" s="2" t="s">
        <v>134</v>
      </c>
      <c r="E141" s="51">
        <v>26</v>
      </c>
      <c r="G141">
        <f>SUM(E141)</f>
        <v>26</v>
      </c>
    </row>
    <row r="142" spans="2:7" ht="12.75">
      <c r="B142" s="14" t="s">
        <v>184</v>
      </c>
      <c r="C142" s="4" t="s">
        <v>76</v>
      </c>
      <c r="D142" s="2" t="s">
        <v>77</v>
      </c>
      <c r="E142" s="51">
        <v>61</v>
      </c>
      <c r="G142">
        <f>SUM(E142)</f>
        <v>61</v>
      </c>
    </row>
    <row r="143" spans="2:7" ht="12.75">
      <c r="B143" s="14" t="s">
        <v>179</v>
      </c>
      <c r="C143" s="4" t="s">
        <v>152</v>
      </c>
      <c r="D143" s="2" t="s">
        <v>153</v>
      </c>
      <c r="E143" s="51">
        <v>13</v>
      </c>
      <c r="G143">
        <f>SUM(E143)</f>
        <v>13</v>
      </c>
    </row>
    <row r="144" spans="2:7" ht="12.75">
      <c r="B144" s="14" t="s">
        <v>173</v>
      </c>
      <c r="C144" s="4" t="s">
        <v>24</v>
      </c>
      <c r="D144" s="2" t="s">
        <v>25</v>
      </c>
      <c r="E144" s="51">
        <v>219</v>
      </c>
      <c r="G144">
        <f>SUM(E144)</f>
        <v>219</v>
      </c>
    </row>
    <row r="145" spans="2:5" ht="12.75">
      <c r="B145" s="14" t="s">
        <v>187</v>
      </c>
      <c r="C145" s="4" t="s">
        <v>95</v>
      </c>
      <c r="D145" s="2" t="s">
        <v>25</v>
      </c>
      <c r="E145" s="51">
        <v>45</v>
      </c>
    </row>
    <row r="146" spans="2:5" ht="12.75">
      <c r="B146" s="14" t="s">
        <v>187</v>
      </c>
      <c r="C146" s="4" t="s">
        <v>130</v>
      </c>
      <c r="D146" s="2" t="s">
        <v>25</v>
      </c>
      <c r="E146" s="51">
        <v>27</v>
      </c>
    </row>
    <row r="147" spans="2:7" ht="12.75">
      <c r="B147" s="14" t="s">
        <v>187</v>
      </c>
      <c r="C147" s="4" t="s">
        <v>158</v>
      </c>
      <c r="D147" s="2" t="s">
        <v>25</v>
      </c>
      <c r="E147" s="51">
        <v>0</v>
      </c>
      <c r="G147">
        <f>SUM(E144:E147)</f>
        <v>291</v>
      </c>
    </row>
    <row r="148" spans="2:5" ht="12.75">
      <c r="B148" s="14" t="s">
        <v>199</v>
      </c>
      <c r="C148" s="4" t="s">
        <v>136</v>
      </c>
      <c r="D148" s="2" t="s">
        <v>137</v>
      </c>
      <c r="E148" s="51">
        <v>24</v>
      </c>
    </row>
    <row r="149" spans="2:5" ht="12.75">
      <c r="B149" s="14" t="s">
        <v>199</v>
      </c>
      <c r="C149" s="4" t="s">
        <v>144</v>
      </c>
      <c r="D149" s="2" t="s">
        <v>137</v>
      </c>
      <c r="E149" s="51">
        <v>19</v>
      </c>
    </row>
    <row r="150" spans="2:7" ht="12.75">
      <c r="B150" s="14" t="s">
        <v>199</v>
      </c>
      <c r="C150" s="4" t="s">
        <v>145</v>
      </c>
      <c r="D150" s="2" t="s">
        <v>137</v>
      </c>
      <c r="E150" s="51">
        <v>18</v>
      </c>
      <c r="G150">
        <f>SUM(E148:E150)</f>
        <v>61</v>
      </c>
    </row>
    <row r="151" spans="2:7" ht="12.75">
      <c r="B151" s="14" t="s">
        <v>191</v>
      </c>
      <c r="C151" s="4" t="s">
        <v>127</v>
      </c>
      <c r="D151" s="2" t="s">
        <v>128</v>
      </c>
      <c r="E151" s="51">
        <v>28</v>
      </c>
      <c r="G151">
        <f>SUM(E151)</f>
        <v>28</v>
      </c>
    </row>
    <row r="152" spans="2:7" ht="12.75">
      <c r="B152" s="14" t="s">
        <v>185</v>
      </c>
      <c r="C152" s="4" t="s">
        <v>93</v>
      </c>
      <c r="D152" s="2" t="s">
        <v>94</v>
      </c>
      <c r="E152" s="51">
        <v>45</v>
      </c>
      <c r="G152">
        <f>SUM(E152)</f>
        <v>45</v>
      </c>
    </row>
    <row r="153" spans="2:7" ht="12.75">
      <c r="B153" s="14" t="s">
        <v>182</v>
      </c>
      <c r="C153" s="4" t="s">
        <v>58</v>
      </c>
      <c r="D153" s="2" t="s">
        <v>59</v>
      </c>
      <c r="E153" s="51">
        <v>84</v>
      </c>
      <c r="G153">
        <f>SUM(E153)</f>
        <v>84</v>
      </c>
    </row>
    <row r="154" spans="2:5" ht="12.75">
      <c r="B154" s="14" t="s">
        <v>165</v>
      </c>
      <c r="C154" s="4" t="s">
        <v>10</v>
      </c>
      <c r="D154" s="2" t="s">
        <v>11</v>
      </c>
      <c r="E154" s="51">
        <v>456</v>
      </c>
    </row>
    <row r="155" spans="2:5" ht="12.75">
      <c r="B155" s="14" t="s">
        <v>165</v>
      </c>
      <c r="C155" s="4" t="s">
        <v>22</v>
      </c>
      <c r="D155" s="2" t="s">
        <v>11</v>
      </c>
      <c r="E155" s="51">
        <v>239</v>
      </c>
    </row>
    <row r="156" spans="2:7" ht="12.75">
      <c r="B156" s="14" t="s">
        <v>165</v>
      </c>
      <c r="C156" s="4" t="s">
        <v>26</v>
      </c>
      <c r="D156" s="2" t="s">
        <v>11</v>
      </c>
      <c r="E156" s="51">
        <v>218</v>
      </c>
      <c r="G156">
        <f>SUM(E154:E156)</f>
        <v>913</v>
      </c>
    </row>
    <row r="157" spans="2:7" ht="12.75">
      <c r="B157" s="14" t="s">
        <v>172</v>
      </c>
      <c r="C157" s="4" t="s">
        <v>55</v>
      </c>
      <c r="D157" s="2" t="s">
        <v>56</v>
      </c>
      <c r="E157" s="51">
        <v>85</v>
      </c>
      <c r="G157">
        <f aca="true" t="shared" si="8" ref="G157:G162">SUM(E157)</f>
        <v>85</v>
      </c>
    </row>
    <row r="158" spans="2:7" ht="12.75">
      <c r="B158" s="14" t="s">
        <v>185</v>
      </c>
      <c r="C158" s="4" t="s">
        <v>87</v>
      </c>
      <c r="D158" s="2" t="s">
        <v>88</v>
      </c>
      <c r="E158" s="51">
        <v>53</v>
      </c>
      <c r="G158">
        <f t="shared" si="8"/>
        <v>53</v>
      </c>
    </row>
    <row r="159" spans="2:7" ht="12.75">
      <c r="B159" s="14" t="s">
        <v>199</v>
      </c>
      <c r="C159" s="4" t="s">
        <v>100</v>
      </c>
      <c r="D159" s="2" t="s">
        <v>100</v>
      </c>
      <c r="E159" s="51">
        <v>40</v>
      </c>
      <c r="G159">
        <f t="shared" si="8"/>
        <v>40</v>
      </c>
    </row>
    <row r="160" spans="2:7" ht="12.75">
      <c r="B160" s="14" t="s">
        <v>191</v>
      </c>
      <c r="C160" s="4" t="s">
        <v>113</v>
      </c>
      <c r="D160" s="2" t="s">
        <v>114</v>
      </c>
      <c r="E160" s="51">
        <v>31</v>
      </c>
      <c r="G160">
        <f t="shared" si="8"/>
        <v>31</v>
      </c>
    </row>
    <row r="161" spans="2:7" ht="12.75">
      <c r="B161" s="14" t="s">
        <v>177</v>
      </c>
      <c r="C161" s="4" t="s">
        <v>108</v>
      </c>
      <c r="D161" s="2" t="s">
        <v>108</v>
      </c>
      <c r="E161" s="51">
        <v>35</v>
      </c>
      <c r="G161">
        <f t="shared" si="8"/>
        <v>35</v>
      </c>
    </row>
    <row r="162" spans="2:7" ht="12.75">
      <c r="B162" s="14" t="s">
        <v>200</v>
      </c>
      <c r="C162" s="4" t="s">
        <v>0</v>
      </c>
      <c r="D162" s="2" t="s">
        <v>1</v>
      </c>
      <c r="E162" s="51">
        <v>2177</v>
      </c>
      <c r="G162">
        <f t="shared" si="8"/>
        <v>2177</v>
      </c>
    </row>
    <row r="163" spans="2:5" ht="12.75">
      <c r="B163" s="14" t="s">
        <v>203</v>
      </c>
      <c r="C163" s="4" t="s">
        <v>70</v>
      </c>
      <c r="D163" s="2" t="s">
        <v>71</v>
      </c>
      <c r="E163" s="51">
        <v>64</v>
      </c>
    </row>
    <row r="164" spans="2:7" ht="12.75">
      <c r="B164" s="14" t="s">
        <v>203</v>
      </c>
      <c r="C164" s="4" t="s">
        <v>91</v>
      </c>
      <c r="D164" s="2" t="s">
        <v>71</v>
      </c>
      <c r="E164" s="51">
        <v>16</v>
      </c>
      <c r="G164">
        <f>SUM(E163:E164)</f>
        <v>80</v>
      </c>
    </row>
    <row r="165" spans="2:7" ht="12.75">
      <c r="B165" s="14" t="s">
        <v>191</v>
      </c>
      <c r="C165" s="4" t="s">
        <v>119</v>
      </c>
      <c r="D165" s="2" t="s">
        <v>120</v>
      </c>
      <c r="E165" s="51">
        <v>29</v>
      </c>
      <c r="G165">
        <f>SUM(E165)</f>
        <v>29</v>
      </c>
    </row>
    <row r="166" spans="2:7" ht="12.75">
      <c r="B166" s="14" t="s">
        <v>177</v>
      </c>
      <c r="C166" s="4" t="s">
        <v>111</v>
      </c>
      <c r="D166" s="2" t="s">
        <v>118</v>
      </c>
      <c r="E166" s="51">
        <v>30</v>
      </c>
      <c r="G166">
        <f>SUM(E166)</f>
        <v>30</v>
      </c>
    </row>
    <row r="167" spans="2:7" ht="12.75">
      <c r="B167" s="14" t="s">
        <v>204</v>
      </c>
      <c r="C167" s="4" t="s">
        <v>37</v>
      </c>
      <c r="D167" s="2" t="s">
        <v>38</v>
      </c>
      <c r="E167" s="51">
        <v>124</v>
      </c>
      <c r="G167">
        <f>SUM(E167)</f>
        <v>124</v>
      </c>
    </row>
    <row r="168" spans="2:7" ht="12.75">
      <c r="B168" s="14" t="s">
        <v>204</v>
      </c>
      <c r="C168" s="4" t="s">
        <v>107</v>
      </c>
      <c r="D168" s="2" t="s">
        <v>38</v>
      </c>
      <c r="E168" s="51">
        <v>36</v>
      </c>
      <c r="G168">
        <f>SUM(E167:E168)</f>
        <v>160</v>
      </c>
    </row>
    <row r="169" spans="2:5" ht="12.75">
      <c r="B169" s="14" t="s">
        <v>169</v>
      </c>
      <c r="C169" s="4" t="s">
        <v>20</v>
      </c>
      <c r="D169" s="2" t="s">
        <v>20</v>
      </c>
      <c r="E169" s="51">
        <v>267</v>
      </c>
    </row>
    <row r="170" spans="2:5" ht="12.75">
      <c r="B170" s="14" t="s">
        <v>169</v>
      </c>
      <c r="C170" s="4" t="s">
        <v>21</v>
      </c>
      <c r="D170" s="2" t="s">
        <v>20</v>
      </c>
      <c r="E170" s="51">
        <v>252</v>
      </c>
    </row>
    <row r="171" spans="2:5" ht="12.75">
      <c r="B171" s="14" t="s">
        <v>172</v>
      </c>
      <c r="C171" s="4" t="s">
        <v>31</v>
      </c>
      <c r="D171" s="2" t="s">
        <v>20</v>
      </c>
      <c r="E171" s="51">
        <v>197</v>
      </c>
    </row>
    <row r="172" spans="2:5" ht="12.75">
      <c r="B172" s="14" t="s">
        <v>172</v>
      </c>
      <c r="C172" s="4" t="s">
        <v>49</v>
      </c>
      <c r="D172" s="2" t="s">
        <v>20</v>
      </c>
      <c r="E172" s="51">
        <v>95</v>
      </c>
    </row>
    <row r="173" spans="2:5" ht="12.75">
      <c r="B173" s="14" t="s">
        <v>172</v>
      </c>
      <c r="C173" s="4" t="s">
        <v>65</v>
      </c>
      <c r="D173" s="2" t="s">
        <v>20</v>
      </c>
      <c r="E173" s="51">
        <v>76</v>
      </c>
    </row>
    <row r="174" spans="2:7" ht="12.75">
      <c r="B174" s="14" t="s">
        <v>172</v>
      </c>
      <c r="C174" s="4" t="s">
        <v>68</v>
      </c>
      <c r="D174" s="2" t="s">
        <v>20</v>
      </c>
      <c r="E174" s="51">
        <v>74</v>
      </c>
      <c r="G174">
        <f>SUM(E169:E174)</f>
        <v>961</v>
      </c>
    </row>
    <row r="175" spans="2:5" ht="12.75">
      <c r="B175" s="14" t="s">
        <v>175</v>
      </c>
      <c r="C175" s="4" t="s">
        <v>27</v>
      </c>
      <c r="D175" s="2" t="s">
        <v>28</v>
      </c>
      <c r="E175" s="51">
        <v>207</v>
      </c>
    </row>
    <row r="176" spans="2:5" ht="12.75">
      <c r="B176" s="14" t="s">
        <v>187</v>
      </c>
      <c r="C176" s="4" t="s">
        <v>66</v>
      </c>
      <c r="D176" s="2" t="s">
        <v>28</v>
      </c>
      <c r="E176" s="51">
        <v>76</v>
      </c>
    </row>
    <row r="177" spans="2:5" ht="12.75">
      <c r="B177" s="14" t="s">
        <v>175</v>
      </c>
      <c r="C177" s="4" t="s">
        <v>78</v>
      </c>
      <c r="D177" s="2" t="s">
        <v>28</v>
      </c>
      <c r="E177" s="51">
        <v>59</v>
      </c>
    </row>
    <row r="178" spans="2:5" ht="12.75">
      <c r="B178" s="14" t="s">
        <v>175</v>
      </c>
      <c r="C178" s="4" t="s">
        <v>83</v>
      </c>
      <c r="D178" s="2" t="s">
        <v>28</v>
      </c>
      <c r="E178" s="51">
        <v>55</v>
      </c>
    </row>
    <row r="179" spans="2:5" ht="12.75">
      <c r="B179" s="14" t="s">
        <v>175</v>
      </c>
      <c r="C179" s="4" t="s">
        <v>96</v>
      </c>
      <c r="D179" s="2" t="s">
        <v>28</v>
      </c>
      <c r="E179" s="51">
        <v>44</v>
      </c>
    </row>
    <row r="180" spans="2:5" ht="12.75">
      <c r="B180" s="14" t="s">
        <v>175</v>
      </c>
      <c r="C180" s="4" t="s">
        <v>117</v>
      </c>
      <c r="D180" s="2" t="s">
        <v>28</v>
      </c>
      <c r="E180" s="51">
        <v>30</v>
      </c>
    </row>
    <row r="181" spans="2:5" ht="12.75">
      <c r="B181" s="14" t="s">
        <v>192</v>
      </c>
      <c r="C181" s="4" t="s">
        <v>142</v>
      </c>
      <c r="D181" s="2" t="s">
        <v>28</v>
      </c>
      <c r="E181" s="51">
        <v>23</v>
      </c>
    </row>
    <row r="182" spans="2:5" ht="12.75">
      <c r="B182" s="14" t="s">
        <v>175</v>
      </c>
      <c r="C182" s="4" t="s">
        <v>143</v>
      </c>
      <c r="D182" s="2" t="s">
        <v>28</v>
      </c>
      <c r="E182" s="51">
        <v>21</v>
      </c>
    </row>
    <row r="183" spans="2:5" ht="12.75">
      <c r="B183" s="14" t="s">
        <v>175</v>
      </c>
      <c r="C183" s="4" t="s">
        <v>147</v>
      </c>
      <c r="D183" s="2" t="s">
        <v>28</v>
      </c>
      <c r="E183" s="51">
        <v>15</v>
      </c>
    </row>
    <row r="184" spans="2:5" ht="12.75">
      <c r="B184" s="14" t="s">
        <v>187</v>
      </c>
      <c r="C184" s="4" t="s">
        <v>151</v>
      </c>
      <c r="D184" s="2" t="s">
        <v>28</v>
      </c>
      <c r="E184" s="51">
        <v>13</v>
      </c>
    </row>
    <row r="185" spans="2:7" ht="12.75">
      <c r="B185" s="14" t="s">
        <v>175</v>
      </c>
      <c r="C185" s="4" t="s">
        <v>154</v>
      </c>
      <c r="D185" s="2" t="s">
        <v>28</v>
      </c>
      <c r="E185" s="51">
        <v>12</v>
      </c>
      <c r="G185">
        <f>SUM(E175:E185)</f>
        <v>555</v>
      </c>
    </row>
    <row r="186" spans="2:5" ht="12.75">
      <c r="B186" s="14" t="s">
        <v>188</v>
      </c>
      <c r="C186" s="4" t="s">
        <v>23</v>
      </c>
      <c r="D186" s="2" t="s">
        <v>23</v>
      </c>
      <c r="E186" s="51">
        <v>226</v>
      </c>
    </row>
    <row r="187" spans="2:5" ht="12.75">
      <c r="B187" s="14" t="str">
        <f aca="true" t="shared" si="9" ref="B187:B192">B186</f>
        <v>jq</v>
      </c>
      <c r="C187" s="4" t="s">
        <v>43</v>
      </c>
      <c r="D187" s="2" t="s">
        <v>23</v>
      </c>
      <c r="E187" s="51">
        <v>121</v>
      </c>
    </row>
    <row r="188" spans="2:5" ht="12.75">
      <c r="B188" s="14" t="str">
        <f t="shared" si="9"/>
        <v>jq</v>
      </c>
      <c r="C188" s="4" t="s">
        <v>46</v>
      </c>
      <c r="D188" s="2" t="s">
        <v>23</v>
      </c>
      <c r="E188" s="51">
        <v>111</v>
      </c>
    </row>
    <row r="189" spans="2:5" ht="12.75">
      <c r="B189" s="14" t="str">
        <f t="shared" si="9"/>
        <v>jq</v>
      </c>
      <c r="C189" s="4" t="s">
        <v>51</v>
      </c>
      <c r="D189" s="2" t="s">
        <v>23</v>
      </c>
      <c r="E189" s="51">
        <v>86</v>
      </c>
    </row>
    <row r="190" spans="2:5" ht="12.75">
      <c r="B190" s="14" t="str">
        <f t="shared" si="9"/>
        <v>jq</v>
      </c>
      <c r="C190" s="4" t="s">
        <v>63</v>
      </c>
      <c r="D190" s="2" t="s">
        <v>23</v>
      </c>
      <c r="E190" s="51">
        <v>80</v>
      </c>
    </row>
    <row r="191" spans="2:5" ht="12.75">
      <c r="B191" s="14" t="str">
        <f t="shared" si="9"/>
        <v>jq</v>
      </c>
      <c r="C191" s="4" t="s">
        <v>64</v>
      </c>
      <c r="D191" s="2" t="s">
        <v>23</v>
      </c>
      <c r="E191" s="51">
        <v>79</v>
      </c>
    </row>
    <row r="192" spans="2:5" ht="12.75">
      <c r="B192" s="14" t="str">
        <f t="shared" si="9"/>
        <v>jq</v>
      </c>
      <c r="C192" s="4" t="s">
        <v>105</v>
      </c>
      <c r="D192" s="2" t="s">
        <v>23</v>
      </c>
      <c r="E192" s="51">
        <v>38</v>
      </c>
    </row>
    <row r="193" spans="2:5" ht="12.75">
      <c r="B193" s="14" t="s">
        <v>166</v>
      </c>
      <c r="C193" s="4" t="s">
        <v>149</v>
      </c>
      <c r="D193" s="2" t="s">
        <v>150</v>
      </c>
      <c r="E193" s="51">
        <v>14</v>
      </c>
    </row>
    <row r="194" spans="2:5" ht="12.75">
      <c r="B194" s="14" t="s">
        <v>159</v>
      </c>
      <c r="C194" s="4" t="s">
        <v>91</v>
      </c>
      <c r="D194" s="2" t="s">
        <v>92</v>
      </c>
      <c r="E194" s="51">
        <v>48</v>
      </c>
    </row>
    <row r="195" spans="2:5" ht="12.75">
      <c r="B195" s="14" t="s">
        <v>198</v>
      </c>
      <c r="C195" s="4" t="s">
        <v>140</v>
      </c>
      <c r="D195" s="2" t="s">
        <v>141</v>
      </c>
      <c r="E195" s="51">
        <v>23</v>
      </c>
    </row>
    <row r="196" spans="2:5" ht="12.75">
      <c r="B196" s="14" t="s">
        <v>163</v>
      </c>
      <c r="C196" s="4" t="s">
        <v>6</v>
      </c>
      <c r="D196" s="2" t="s">
        <v>7</v>
      </c>
      <c r="E196" s="51">
        <v>583</v>
      </c>
    </row>
    <row r="197" spans="2:5" ht="12.75">
      <c r="B197" s="14" t="s">
        <v>172</v>
      </c>
      <c r="C197" s="4" t="s">
        <v>122</v>
      </c>
      <c r="D197" s="2" t="s">
        <v>123</v>
      </c>
      <c r="E197" s="51">
        <v>29</v>
      </c>
    </row>
    <row r="198" spans="2:5" ht="12.75">
      <c r="B198" s="14" t="s">
        <v>168</v>
      </c>
      <c r="C198" s="4" t="s">
        <v>74</v>
      </c>
      <c r="D198" s="2" t="s">
        <v>75</v>
      </c>
      <c r="E198" s="51">
        <v>62</v>
      </c>
    </row>
    <row r="199" spans="2:5" ht="12.75">
      <c r="B199" s="14" t="s">
        <v>172</v>
      </c>
      <c r="C199" s="4" t="s">
        <v>98</v>
      </c>
      <c r="D199" s="2" t="s">
        <v>99</v>
      </c>
      <c r="E199" s="51">
        <v>40</v>
      </c>
    </row>
    <row r="200" spans="2:5" ht="12.75">
      <c r="B200" s="14" t="s">
        <v>166</v>
      </c>
      <c r="C200" s="4" t="s">
        <v>16</v>
      </c>
      <c r="D200" s="2" t="s">
        <v>17</v>
      </c>
      <c r="E200" s="51">
        <v>334</v>
      </c>
    </row>
    <row r="201" spans="2:5" ht="12.75">
      <c r="B201" s="14" t="s">
        <v>163</v>
      </c>
      <c r="C201" s="4" t="s">
        <v>61</v>
      </c>
      <c r="D201" s="2" t="s">
        <v>62</v>
      </c>
      <c r="E201" s="51">
        <v>80</v>
      </c>
    </row>
    <row r="202" spans="2:5" ht="12.75">
      <c r="B202" s="14" t="s">
        <v>163</v>
      </c>
      <c r="C202" s="4" t="s">
        <v>79</v>
      </c>
      <c r="D202" s="2" t="s">
        <v>62</v>
      </c>
      <c r="E202" s="51">
        <v>59</v>
      </c>
    </row>
    <row r="203" spans="2:5" ht="12.75">
      <c r="B203" s="14" t="s">
        <v>187</v>
      </c>
      <c r="C203" s="4" t="s">
        <v>85</v>
      </c>
      <c r="D203" s="2" t="s">
        <v>86</v>
      </c>
      <c r="E203" s="51">
        <v>54</v>
      </c>
    </row>
    <row r="204" spans="2:5" ht="12.75">
      <c r="B204" s="14" t="s">
        <v>166</v>
      </c>
      <c r="C204" s="4" t="s">
        <v>52</v>
      </c>
      <c r="D204" s="2" t="s">
        <v>53</v>
      </c>
      <c r="E204" s="51">
        <v>86</v>
      </c>
    </row>
    <row r="205" spans="2:5" ht="12.75">
      <c r="B205" s="14" t="s">
        <v>166</v>
      </c>
      <c r="C205" s="4" t="s">
        <v>69</v>
      </c>
      <c r="D205" s="2" t="s">
        <v>53</v>
      </c>
      <c r="E205" s="51">
        <v>71</v>
      </c>
    </row>
    <row r="206" spans="2:5" ht="12.75">
      <c r="B206" s="14" t="s">
        <v>166</v>
      </c>
      <c r="C206" s="4" t="s">
        <v>146</v>
      </c>
      <c r="D206" s="2" t="s">
        <v>53</v>
      </c>
      <c r="E206" s="51">
        <v>15</v>
      </c>
    </row>
    <row r="207" spans="2:5" ht="12.75">
      <c r="B207" s="14" t="s">
        <v>166</v>
      </c>
      <c r="C207" s="4" t="s">
        <v>12</v>
      </c>
      <c r="D207" s="2" t="s">
        <v>13</v>
      </c>
      <c r="E207" s="51">
        <v>405</v>
      </c>
    </row>
    <row r="208" spans="2:5" ht="12.75">
      <c r="B208" s="14" t="s">
        <v>199</v>
      </c>
      <c r="C208" s="4" t="s">
        <v>121</v>
      </c>
      <c r="D208" s="2" t="s">
        <v>13</v>
      </c>
      <c r="E208" s="51">
        <v>29</v>
      </c>
    </row>
    <row r="209" spans="2:5" ht="12.75">
      <c r="B209" s="14" t="s">
        <v>199</v>
      </c>
      <c r="C209" s="4" t="s">
        <v>35</v>
      </c>
      <c r="D209" s="2" t="s">
        <v>36</v>
      </c>
      <c r="E209" s="51">
        <v>149</v>
      </c>
    </row>
    <row r="210" spans="2:5" ht="12.75">
      <c r="B210" s="14" t="s">
        <v>199</v>
      </c>
      <c r="C210" s="4" t="s">
        <v>50</v>
      </c>
      <c r="D210" s="2" t="s">
        <v>36</v>
      </c>
      <c r="E210" s="51">
        <v>89</v>
      </c>
    </row>
    <row r="211" spans="2:5" ht="12.75">
      <c r="B211" s="14" t="s">
        <v>199</v>
      </c>
      <c r="C211" s="4" t="s">
        <v>60</v>
      </c>
      <c r="D211" s="2" t="s">
        <v>36</v>
      </c>
      <c r="E211" s="51">
        <v>81</v>
      </c>
    </row>
    <row r="212" spans="2:5" ht="12.75">
      <c r="B212" s="14" t="s">
        <v>199</v>
      </c>
      <c r="C212" s="4" t="s">
        <v>115</v>
      </c>
      <c r="D212" s="2" t="s">
        <v>36</v>
      </c>
      <c r="E212" s="51">
        <v>30</v>
      </c>
    </row>
    <row r="213" spans="2:5" ht="12.75">
      <c r="B213" s="14" t="s">
        <v>165</v>
      </c>
      <c r="C213" s="4" t="s">
        <v>72</v>
      </c>
      <c r="D213" s="2" t="s">
        <v>73</v>
      </c>
      <c r="E213" s="51">
        <v>62</v>
      </c>
    </row>
    <row r="214" spans="2:5" ht="12.75">
      <c r="B214" s="14" t="s">
        <v>177</v>
      </c>
      <c r="C214" s="4" t="s">
        <v>111</v>
      </c>
      <c r="D214" s="2" t="s">
        <v>112</v>
      </c>
      <c r="E214" s="51">
        <v>33</v>
      </c>
    </row>
    <row r="215" spans="2:5" ht="12.75">
      <c r="B215" s="14" t="s">
        <v>177</v>
      </c>
      <c r="C215" s="4" t="s">
        <v>116</v>
      </c>
      <c r="D215" s="2" t="s">
        <v>112</v>
      </c>
      <c r="E215" s="51">
        <v>30</v>
      </c>
    </row>
    <row r="216" spans="2:5" ht="12.75">
      <c r="B216" s="14" t="s">
        <v>159</v>
      </c>
      <c r="C216" s="4" t="s">
        <v>29</v>
      </c>
      <c r="D216" s="2" t="s">
        <v>30</v>
      </c>
      <c r="E216" s="51">
        <v>199</v>
      </c>
    </row>
    <row r="217" spans="2:5" ht="12.75">
      <c r="B217" s="14" t="s">
        <v>165</v>
      </c>
      <c r="C217" s="4" t="s">
        <v>109</v>
      </c>
      <c r="D217" s="2" t="s">
        <v>110</v>
      </c>
      <c r="E217" s="51">
        <v>33</v>
      </c>
    </row>
    <row r="218" spans="2:5" ht="12.75">
      <c r="B218" s="14" t="s">
        <v>165</v>
      </c>
      <c r="C218" s="4" t="s">
        <v>129</v>
      </c>
      <c r="D218" s="2" t="s">
        <v>110</v>
      </c>
      <c r="E218" s="51">
        <v>27</v>
      </c>
    </row>
    <row r="219" spans="2:5" ht="12.75">
      <c r="B219" s="14" t="s">
        <v>329</v>
      </c>
      <c r="C219" s="4" t="s">
        <v>4</v>
      </c>
      <c r="D219" s="2" t="s">
        <v>5</v>
      </c>
      <c r="E219" s="51">
        <v>875</v>
      </c>
    </row>
    <row r="220" spans="2:5" ht="12.75">
      <c r="B220" s="14" t="s">
        <v>329</v>
      </c>
      <c r="C220" s="4" t="s">
        <v>18</v>
      </c>
      <c r="D220" s="2" t="s">
        <v>5</v>
      </c>
      <c r="E220" s="51">
        <v>314</v>
      </c>
    </row>
    <row r="221" spans="2:5" ht="12.75">
      <c r="B221" s="14" t="s">
        <v>329</v>
      </c>
      <c r="C221" s="4" t="s">
        <v>19</v>
      </c>
      <c r="D221" s="2" t="s">
        <v>5</v>
      </c>
      <c r="E221" s="51">
        <v>275</v>
      </c>
    </row>
    <row r="222" spans="2:5" ht="12.75">
      <c r="B222" s="14" t="s">
        <v>329</v>
      </c>
      <c r="C222" s="4" t="s">
        <v>102</v>
      </c>
      <c r="D222" s="2" t="s">
        <v>5</v>
      </c>
      <c r="E222" s="51">
        <v>39</v>
      </c>
    </row>
    <row r="223" spans="2:5" ht="12.75">
      <c r="B223" s="14" t="s">
        <v>159</v>
      </c>
      <c r="C223" s="4" t="s">
        <v>131</v>
      </c>
      <c r="D223" s="2" t="s">
        <v>132</v>
      </c>
      <c r="E223" s="51">
        <v>26</v>
      </c>
    </row>
    <row r="224" spans="2:5" ht="12.75">
      <c r="B224" s="14" t="s">
        <v>181</v>
      </c>
      <c r="C224" s="4" t="s">
        <v>41</v>
      </c>
      <c r="D224" s="2" t="s">
        <v>42</v>
      </c>
      <c r="E224" s="51">
        <v>121</v>
      </c>
    </row>
    <row r="225" spans="2:5" ht="12.75">
      <c r="B225" s="14" t="s">
        <v>159</v>
      </c>
      <c r="C225" s="4" t="s">
        <v>124</v>
      </c>
      <c r="D225" s="2" t="s">
        <v>125</v>
      </c>
      <c r="E225" s="51">
        <v>29</v>
      </c>
    </row>
    <row r="226" spans="2:5" ht="12.75">
      <c r="B226" s="14" t="s">
        <v>172</v>
      </c>
      <c r="C226" s="4" t="s">
        <v>47</v>
      </c>
      <c r="D226" s="2" t="s">
        <v>48</v>
      </c>
      <c r="E226" s="51">
        <v>103</v>
      </c>
    </row>
    <row r="227" spans="2:5" ht="12.75">
      <c r="B227" s="14" t="s">
        <v>172</v>
      </c>
      <c r="C227" s="4" t="s">
        <v>67</v>
      </c>
      <c r="D227" s="2" t="s">
        <v>48</v>
      </c>
      <c r="E227" s="51">
        <v>75</v>
      </c>
    </row>
    <row r="228" spans="2:5" ht="12.75">
      <c r="B228" s="14" t="s">
        <v>172</v>
      </c>
      <c r="C228" s="4" t="s">
        <v>97</v>
      </c>
      <c r="D228" s="2" t="s">
        <v>48</v>
      </c>
      <c r="E228" s="51">
        <v>44</v>
      </c>
    </row>
    <row r="229" spans="2:5" ht="12.75">
      <c r="B229" s="14" t="s">
        <v>172</v>
      </c>
      <c r="C229" s="4" t="s">
        <v>101</v>
      </c>
      <c r="D229" s="2" t="s">
        <v>48</v>
      </c>
      <c r="E229" s="51">
        <v>39</v>
      </c>
    </row>
    <row r="230" spans="2:5" ht="12.75">
      <c r="B230" s="14" t="s">
        <v>172</v>
      </c>
      <c r="C230" s="4" t="s">
        <v>139</v>
      </c>
      <c r="D230" s="2" t="s">
        <v>48</v>
      </c>
      <c r="E230" s="51">
        <v>24</v>
      </c>
    </row>
    <row r="231" spans="2:5" ht="12.75">
      <c r="B231" s="14"/>
      <c r="C231" s="29"/>
      <c r="D231" s="33"/>
      <c r="E231" s="30"/>
    </row>
    <row r="232" spans="2:5" ht="12.75">
      <c r="B232" s="21"/>
      <c r="C232" s="35"/>
      <c r="D232" s="36"/>
      <c r="E232" s="3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K19"/>
  <sheetViews>
    <sheetView workbookViewId="0" topLeftCell="A1">
      <selection activeCell="A40" sqref="A40"/>
    </sheetView>
  </sheetViews>
  <sheetFormatPr defaultColWidth="11.421875" defaultRowHeight="12.75"/>
  <cols>
    <col min="1" max="10" width="11.421875" style="57" customWidth="1"/>
    <col min="11" max="11" width="11.421875" style="59" customWidth="1"/>
    <col min="12" max="16384" width="11.421875" style="57" customWidth="1"/>
  </cols>
  <sheetData>
    <row r="3" spans="3:11" ht="12.75">
      <c r="C3" s="57">
        <v>2009</v>
      </c>
      <c r="D3" s="57">
        <v>2010</v>
      </c>
      <c r="E3" s="57">
        <v>2011</v>
      </c>
      <c r="F3" s="57">
        <v>2012</v>
      </c>
      <c r="H3" s="59">
        <v>2009</v>
      </c>
      <c r="I3" s="59">
        <v>2010</v>
      </c>
      <c r="J3" s="59">
        <v>2011</v>
      </c>
      <c r="K3" s="59">
        <v>2012</v>
      </c>
    </row>
    <row r="4" spans="8:10" ht="12.75">
      <c r="H4" s="59"/>
      <c r="I4" s="59"/>
      <c r="J4" s="59"/>
    </row>
    <row r="5" spans="2:11" ht="12.75">
      <c r="B5" s="57" t="s">
        <v>251</v>
      </c>
      <c r="D5" s="7" t="s">
        <v>294</v>
      </c>
      <c r="E5" s="7" t="s">
        <v>315</v>
      </c>
      <c r="F5" s="7" t="s">
        <v>252</v>
      </c>
      <c r="H5" s="59"/>
      <c r="I5" s="7">
        <v>517</v>
      </c>
      <c r="J5" s="7">
        <v>704</v>
      </c>
      <c r="K5" s="59">
        <v>1214</v>
      </c>
    </row>
    <row r="6" spans="2:11" ht="12.75">
      <c r="B6" s="57" t="s">
        <v>253</v>
      </c>
      <c r="D6" s="7" t="s">
        <v>295</v>
      </c>
      <c r="E6" s="7" t="s">
        <v>316</v>
      </c>
      <c r="F6" s="7" t="s">
        <v>254</v>
      </c>
      <c r="H6" s="59"/>
      <c r="I6" s="7">
        <v>493</v>
      </c>
      <c r="J6" s="7">
        <v>493</v>
      </c>
      <c r="K6" s="59">
        <v>1092</v>
      </c>
    </row>
    <row r="7" spans="2:11" ht="12.75">
      <c r="B7" s="57" t="s">
        <v>284</v>
      </c>
      <c r="D7" s="7" t="s">
        <v>296</v>
      </c>
      <c r="E7" s="7" t="s">
        <v>317</v>
      </c>
      <c r="F7" s="7" t="s">
        <v>256</v>
      </c>
      <c r="H7" s="59"/>
      <c r="I7" s="7">
        <v>504</v>
      </c>
      <c r="J7" s="7">
        <v>519</v>
      </c>
      <c r="K7" s="59">
        <v>1430</v>
      </c>
    </row>
    <row r="8" spans="2:11" ht="12.75">
      <c r="B8" s="57" t="s">
        <v>285</v>
      </c>
      <c r="C8" s="7" t="s">
        <v>306</v>
      </c>
      <c r="D8" s="7" t="s">
        <v>297</v>
      </c>
      <c r="E8" s="7" t="s">
        <v>318</v>
      </c>
      <c r="F8" s="7" t="s">
        <v>258</v>
      </c>
      <c r="H8" s="59">
        <v>52</v>
      </c>
      <c r="I8" s="7">
        <v>519</v>
      </c>
      <c r="J8" s="58">
        <v>504</v>
      </c>
      <c r="K8" s="58">
        <v>1730</v>
      </c>
    </row>
    <row r="9" spans="2:11" ht="12.75">
      <c r="B9" s="57" t="s">
        <v>286</v>
      </c>
      <c r="C9" s="7" t="s">
        <v>307</v>
      </c>
      <c r="D9" s="7" t="s">
        <v>298</v>
      </c>
      <c r="E9" s="7" t="s">
        <v>319</v>
      </c>
      <c r="F9" s="7" t="s">
        <v>260</v>
      </c>
      <c r="H9" s="59">
        <v>133</v>
      </c>
      <c r="I9" s="7">
        <v>506</v>
      </c>
      <c r="J9" s="7">
        <v>506</v>
      </c>
      <c r="K9" s="58">
        <v>1880</v>
      </c>
    </row>
    <row r="10" spans="2:11" ht="12.75">
      <c r="B10" s="57" t="s">
        <v>287</v>
      </c>
      <c r="C10" s="7" t="s">
        <v>308</v>
      </c>
      <c r="D10" s="7" t="s">
        <v>299</v>
      </c>
      <c r="E10" s="7" t="s">
        <v>320</v>
      </c>
      <c r="F10" s="7" t="s">
        <v>262</v>
      </c>
      <c r="H10" s="59">
        <v>208</v>
      </c>
      <c r="I10" s="7">
        <v>444</v>
      </c>
      <c r="J10" s="7">
        <v>444</v>
      </c>
      <c r="K10" s="58">
        <v>2347</v>
      </c>
    </row>
    <row r="11" spans="2:11" ht="12.75">
      <c r="B11" s="57" t="s">
        <v>288</v>
      </c>
      <c r="C11" s="7" t="s">
        <v>309</v>
      </c>
      <c r="D11" s="7" t="s">
        <v>300</v>
      </c>
      <c r="E11" s="7" t="s">
        <v>321</v>
      </c>
      <c r="F11" s="7" t="s">
        <v>264</v>
      </c>
      <c r="H11" s="59">
        <v>213</v>
      </c>
      <c r="I11" s="7">
        <v>384</v>
      </c>
      <c r="J11" s="7">
        <v>384</v>
      </c>
      <c r="K11" s="58">
        <v>2521</v>
      </c>
    </row>
    <row r="12" spans="2:11" ht="12.75">
      <c r="B12" s="57" t="s">
        <v>289</v>
      </c>
      <c r="C12" s="7" t="s">
        <v>310</v>
      </c>
      <c r="D12" s="7" t="s">
        <v>301</v>
      </c>
      <c r="E12" s="7" t="s">
        <v>322</v>
      </c>
      <c r="F12" s="7" t="s">
        <v>266</v>
      </c>
      <c r="H12" s="59">
        <v>260</v>
      </c>
      <c r="I12" s="7">
        <v>395</v>
      </c>
      <c r="J12" s="7">
        <v>395</v>
      </c>
      <c r="K12" s="58">
        <v>3004</v>
      </c>
    </row>
    <row r="13" spans="2:11" ht="12.75">
      <c r="B13" s="57" t="s">
        <v>290</v>
      </c>
      <c r="C13" s="7" t="s">
        <v>311</v>
      </c>
      <c r="D13" s="7" t="s">
        <v>302</v>
      </c>
      <c r="E13" s="7" t="s">
        <v>323</v>
      </c>
      <c r="F13" s="7" t="s">
        <v>268</v>
      </c>
      <c r="H13" s="59">
        <v>237</v>
      </c>
      <c r="I13" s="7">
        <v>520</v>
      </c>
      <c r="J13" s="7">
        <v>520</v>
      </c>
      <c r="K13" s="58">
        <v>2527</v>
      </c>
    </row>
    <row r="14" spans="2:11" ht="12.75">
      <c r="B14" s="57" t="s">
        <v>291</v>
      </c>
      <c r="C14" s="7" t="s">
        <v>312</v>
      </c>
      <c r="D14" s="7" t="s">
        <v>303</v>
      </c>
      <c r="E14" s="7" t="s">
        <v>324</v>
      </c>
      <c r="F14" s="7" t="s">
        <v>270</v>
      </c>
      <c r="H14" s="59">
        <v>244</v>
      </c>
      <c r="I14" s="7">
        <v>648</v>
      </c>
      <c r="J14" s="7">
        <v>648</v>
      </c>
      <c r="K14" s="58">
        <v>3209</v>
      </c>
    </row>
    <row r="15" spans="2:11" ht="12.75">
      <c r="B15" s="57" t="s">
        <v>292</v>
      </c>
      <c r="C15" s="7" t="s">
        <v>313</v>
      </c>
      <c r="D15" s="7" t="s">
        <v>304</v>
      </c>
      <c r="E15" s="7" t="s">
        <v>325</v>
      </c>
      <c r="F15" s="7" t="s">
        <v>272</v>
      </c>
      <c r="H15" s="59">
        <v>299</v>
      </c>
      <c r="I15" s="7">
        <v>644</v>
      </c>
      <c r="J15" s="7">
        <v>644</v>
      </c>
      <c r="K15" s="58">
        <v>3497</v>
      </c>
    </row>
    <row r="16" spans="2:11" ht="12.75">
      <c r="B16" s="57" t="s">
        <v>293</v>
      </c>
      <c r="C16" s="7" t="s">
        <v>314</v>
      </c>
      <c r="D16" s="61" t="s">
        <v>305</v>
      </c>
      <c r="E16" s="7" t="s">
        <v>326</v>
      </c>
      <c r="F16" s="7" t="s">
        <v>274</v>
      </c>
      <c r="H16" s="59">
        <v>397</v>
      </c>
      <c r="I16" s="7">
        <v>688</v>
      </c>
      <c r="J16" s="7">
        <v>688</v>
      </c>
      <c r="K16" s="58">
        <v>3229</v>
      </c>
    </row>
    <row r="17" spans="3:11" ht="12.75">
      <c r="C17" s="60"/>
      <c r="D17" s="60"/>
      <c r="E17" s="60"/>
      <c r="F17" s="60"/>
      <c r="G17" s="60"/>
      <c r="H17" s="59"/>
      <c r="I17" s="58"/>
      <c r="J17" s="58"/>
      <c r="K17" s="58"/>
    </row>
    <row r="18" spans="3:11" ht="12.75">
      <c r="C18" s="60"/>
      <c r="D18" s="60"/>
      <c r="E18" s="60"/>
      <c r="F18" s="60"/>
      <c r="G18" s="60"/>
      <c r="H18" s="59">
        <f>SUM(H5:H16)</f>
        <v>2043</v>
      </c>
      <c r="I18" s="59">
        <f>SUM(I5:I16)</f>
        <v>6262</v>
      </c>
      <c r="J18" s="59">
        <f>SUM(J5:J16)</f>
        <v>6449</v>
      </c>
      <c r="K18" s="59">
        <f>SUM(K5:K16)</f>
        <v>27680</v>
      </c>
    </row>
    <row r="19" spans="9:11" ht="12.75">
      <c r="I19" s="7">
        <f>I18+H18</f>
        <v>8305</v>
      </c>
      <c r="J19" s="7">
        <f>J18+I18</f>
        <v>12711</v>
      </c>
      <c r="K19" s="7">
        <f>K18+J18</f>
        <v>34129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333"/>
  <sheetViews>
    <sheetView workbookViewId="0" topLeftCell="A322">
      <selection activeCell="C331" sqref="C331"/>
    </sheetView>
  </sheetViews>
  <sheetFormatPr defaultColWidth="11.421875" defaultRowHeight="12.75"/>
  <cols>
    <col min="1" max="1" width="10.8515625" style="0" bestFit="1" customWidth="1"/>
    <col min="2" max="2" width="4.57421875" style="0" bestFit="1" customWidth="1"/>
    <col min="3" max="3" width="70.421875" style="0" bestFit="1" customWidth="1"/>
    <col min="4" max="4" width="39.8515625" style="0" bestFit="1" customWidth="1"/>
    <col min="5" max="5" width="5.57421875" style="0" bestFit="1" customWidth="1"/>
    <col min="6" max="6" width="4.00390625" style="0" bestFit="1" customWidth="1"/>
    <col min="7" max="7" width="42.00390625" style="0" customWidth="1"/>
    <col min="8" max="8" width="29.421875" style="0" bestFit="1" customWidth="1"/>
    <col min="9" max="9" width="5.00390625" style="0" bestFit="1" customWidth="1"/>
    <col min="10" max="10" width="3.00390625" style="0" bestFit="1" customWidth="1"/>
    <col min="11" max="11" width="4.00390625" style="0" bestFit="1" customWidth="1"/>
    <col min="12" max="12" width="5.140625" style="0" bestFit="1" customWidth="1"/>
    <col min="13" max="13" width="4.00390625" style="0" bestFit="1" customWidth="1"/>
    <col min="14" max="14" width="4.00390625" style="0" customWidth="1"/>
    <col min="15" max="15" width="14.8515625" style="0" bestFit="1" customWidth="1"/>
    <col min="16" max="16" width="8.421875" style="0" bestFit="1" customWidth="1"/>
    <col min="17" max="17" width="17.140625" style="0" bestFit="1" customWidth="1"/>
    <col min="18" max="18" width="9.28125" style="0" bestFit="1" customWidth="1"/>
    <col min="19" max="19" width="5.140625" style="0" bestFit="1" customWidth="1"/>
    <col min="20" max="20" width="5.00390625" style="0" bestFit="1" customWidth="1"/>
    <col min="21" max="21" width="10.421875" style="0" bestFit="1" customWidth="1"/>
    <col min="22" max="22" width="9.7109375" style="0" bestFit="1" customWidth="1"/>
    <col min="23" max="23" width="4.00390625" style="0" bestFit="1" customWidth="1"/>
    <col min="24" max="25" width="5.00390625" style="0" bestFit="1" customWidth="1"/>
    <col min="26" max="26" width="4.00390625" style="0" bestFit="1" customWidth="1"/>
    <col min="27" max="27" width="4.00390625" style="0" customWidth="1"/>
    <col min="28" max="28" width="5.140625" style="0" bestFit="1" customWidth="1"/>
    <col min="29" max="29" width="15.8515625" style="0" bestFit="1" customWidth="1"/>
    <col min="30" max="30" width="5.7109375" style="0" bestFit="1" customWidth="1"/>
    <col min="33" max="34" width="30.421875" style="0" customWidth="1"/>
  </cols>
  <sheetData>
    <row r="2" spans="1:35" ht="12.75">
      <c r="A2" s="11" t="s">
        <v>159</v>
      </c>
      <c r="B2" s="23">
        <v>1</v>
      </c>
      <c r="C2" s="24" t="s">
        <v>0</v>
      </c>
      <c r="D2" s="25" t="s">
        <v>1</v>
      </c>
      <c r="E2" s="25">
        <v>2177</v>
      </c>
      <c r="F2" s="12"/>
      <c r="G2" s="12"/>
      <c r="H2" s="12"/>
      <c r="I2" s="13"/>
      <c r="AF2">
        <f>IF(AG2="","",B2)</f>
        <v>1</v>
      </c>
      <c r="AG2" t="str">
        <f>IF(A2="m",C2,"")</f>
        <v>Trigonométrie</v>
      </c>
      <c r="AH2" t="str">
        <f>IF(AG2="","",D2)</f>
        <v>Géométrie analytique</v>
      </c>
      <c r="AI2">
        <f>IF(AG2="","",E2)</f>
        <v>2177</v>
      </c>
    </row>
    <row r="3" spans="1:35" ht="12.75">
      <c r="A3" s="14" t="s">
        <v>159</v>
      </c>
      <c r="B3" s="26">
        <f aca="true" t="shared" si="0" ref="B3:B34">B2+1</f>
        <v>2</v>
      </c>
      <c r="C3" s="27" t="s">
        <v>2</v>
      </c>
      <c r="D3" s="28" t="s">
        <v>3</v>
      </c>
      <c r="E3" s="28">
        <v>990</v>
      </c>
      <c r="F3" s="15" t="str">
        <f>B239</f>
        <v>a</v>
      </c>
      <c r="G3" s="15" t="str">
        <f>C239</f>
        <v>Acueil</v>
      </c>
      <c r="H3" s="15">
        <f>D239</f>
        <v>150</v>
      </c>
      <c r="I3" s="20"/>
      <c r="AF3">
        <f aca="true" t="shared" si="1" ref="AF3:AF66">IF(AG3="","",B3)</f>
        <v>2</v>
      </c>
      <c r="AG3" t="str">
        <f aca="true" t="shared" si="2" ref="AG3:AG66">IF(A3="m",C3,"")</f>
        <v>Algèbre polynomiales</v>
      </c>
      <c r="AH3" t="str">
        <f aca="true" t="shared" si="3" ref="AH3:AH11">IF(AG3="","",D3)</f>
        <v>Algèbre</v>
      </c>
      <c r="AI3">
        <f aca="true" t="shared" si="4" ref="AI3:AI11">IF(AG3="","",E3)</f>
        <v>990</v>
      </c>
    </row>
    <row r="4" spans="1:35" ht="12.75">
      <c r="A4" s="14"/>
      <c r="B4" s="26">
        <f t="shared" si="0"/>
        <v>3</v>
      </c>
      <c r="C4" s="4" t="s">
        <v>4</v>
      </c>
      <c r="D4" s="2" t="s">
        <v>5</v>
      </c>
      <c r="E4" s="2">
        <v>875</v>
      </c>
      <c r="F4" s="15" t="str">
        <f aca="true" t="shared" si="5" ref="F4:F26">B240</f>
        <v>al</v>
      </c>
      <c r="G4" s="15" t="str">
        <f aca="true" t="shared" si="6" ref="G4:G26">C240</f>
        <v>algèbre</v>
      </c>
      <c r="H4" s="15">
        <f aca="true" t="shared" si="7" ref="H4:H26">D240</f>
        <v>990</v>
      </c>
      <c r="I4" s="20"/>
      <c r="AF4">
        <f t="shared" si="1"/>
      </c>
      <c r="AG4">
        <f t="shared" si="2"/>
      </c>
      <c r="AH4">
        <f t="shared" si="3"/>
      </c>
      <c r="AI4">
        <f t="shared" si="4"/>
      </c>
    </row>
    <row r="5" spans="1:35" ht="12.75">
      <c r="A5" s="14" t="s">
        <v>159</v>
      </c>
      <c r="B5" s="26">
        <f t="shared" si="0"/>
        <v>4</v>
      </c>
      <c r="C5" s="4" t="s">
        <v>6</v>
      </c>
      <c r="D5" s="2" t="s">
        <v>7</v>
      </c>
      <c r="E5" s="2">
        <v>583</v>
      </c>
      <c r="F5" s="15" t="str">
        <f t="shared" si="5"/>
        <v>an</v>
      </c>
      <c r="G5" s="15" t="str">
        <f t="shared" si="6"/>
        <v>analyse</v>
      </c>
      <c r="H5" s="15">
        <f t="shared" si="7"/>
        <v>540</v>
      </c>
      <c r="I5" s="20"/>
      <c r="AF5">
        <f t="shared" si="1"/>
        <v>4</v>
      </c>
      <c r="AG5" t="str">
        <f t="shared" si="2"/>
        <v>Logiciel mathématiques</v>
      </c>
      <c r="AH5" t="str">
        <f t="shared" si="3"/>
        <v>Logiciel Mathématiques</v>
      </c>
      <c r="AI5">
        <f t="shared" si="4"/>
        <v>583</v>
      </c>
    </row>
    <row r="6" spans="1:35" ht="12.75">
      <c r="A6" s="14" t="s">
        <v>159</v>
      </c>
      <c r="B6" s="26">
        <f t="shared" si="0"/>
        <v>5</v>
      </c>
      <c r="C6" s="4" t="s">
        <v>8</v>
      </c>
      <c r="D6" s="2" t="s">
        <v>9</v>
      </c>
      <c r="E6" s="2">
        <v>530</v>
      </c>
      <c r="F6" s="15" t="str">
        <f t="shared" si="5"/>
        <v>ga</v>
      </c>
      <c r="G6" s="15" t="str">
        <f t="shared" si="6"/>
        <v>géométrie analytique</v>
      </c>
      <c r="H6" s="15">
        <f t="shared" si="7"/>
        <v>2177</v>
      </c>
      <c r="I6" s="20"/>
      <c r="AF6">
        <f t="shared" si="1"/>
        <v>5</v>
      </c>
      <c r="AG6" t="str">
        <f t="shared" si="2"/>
        <v>Etude analytique de fonctions</v>
      </c>
      <c r="AH6" t="str">
        <f t="shared" si="3"/>
        <v>Analyse</v>
      </c>
      <c r="AI6">
        <f t="shared" si="4"/>
        <v>530</v>
      </c>
    </row>
    <row r="7" spans="1:35" ht="12.75">
      <c r="A7" s="14"/>
      <c r="B7" s="26">
        <f t="shared" si="0"/>
        <v>6</v>
      </c>
      <c r="C7" s="4" t="s">
        <v>10</v>
      </c>
      <c r="D7" s="2" t="s">
        <v>11</v>
      </c>
      <c r="E7" s="2">
        <v>456</v>
      </c>
      <c r="F7" s="15" t="str">
        <f t="shared" si="5"/>
        <v>gc</v>
      </c>
      <c r="G7" s="15" t="str">
        <f t="shared" si="6"/>
        <v>Géométrie classique</v>
      </c>
      <c r="H7" s="15">
        <f t="shared" si="7"/>
        <v>128</v>
      </c>
      <c r="I7" s="20"/>
      <c r="AF7">
        <f t="shared" si="1"/>
      </c>
      <c r="AG7">
        <f t="shared" si="2"/>
      </c>
      <c r="AH7">
        <f t="shared" si="3"/>
      </c>
      <c r="AI7">
        <f t="shared" si="4"/>
      </c>
    </row>
    <row r="8" spans="1:35" ht="12.75">
      <c r="A8" s="14"/>
      <c r="B8" s="26">
        <f t="shared" si="0"/>
        <v>7</v>
      </c>
      <c r="C8" s="4" t="s">
        <v>12</v>
      </c>
      <c r="D8" s="2" t="s">
        <v>13</v>
      </c>
      <c r="E8" s="2">
        <v>405</v>
      </c>
      <c r="F8" s="15" t="str">
        <f t="shared" si="5"/>
        <v>ar</v>
      </c>
      <c r="G8" s="15" t="str">
        <f t="shared" si="6"/>
        <v>arithmétique</v>
      </c>
      <c r="H8" s="15">
        <f t="shared" si="7"/>
        <v>113</v>
      </c>
      <c r="I8" s="20"/>
      <c r="AF8">
        <f t="shared" si="1"/>
      </c>
      <c r="AG8">
        <f t="shared" si="2"/>
      </c>
      <c r="AH8">
        <f t="shared" si="3"/>
      </c>
      <c r="AI8">
        <f t="shared" si="4"/>
      </c>
    </row>
    <row r="9" spans="1:35" ht="12.75">
      <c r="A9" s="14"/>
      <c r="B9" s="26">
        <f t="shared" si="0"/>
        <v>8</v>
      </c>
      <c r="C9" s="4" t="s">
        <v>14</v>
      </c>
      <c r="D9" s="2" t="s">
        <v>15</v>
      </c>
      <c r="E9" s="2">
        <v>359</v>
      </c>
      <c r="F9" s="15" t="str">
        <f t="shared" si="5"/>
        <v>s</v>
      </c>
      <c r="G9" s="15" t="str">
        <f t="shared" si="6"/>
        <v>synthèse mathématiques</v>
      </c>
      <c r="H9" s="15">
        <f t="shared" si="7"/>
        <v>199</v>
      </c>
      <c r="I9" s="20"/>
      <c r="AF9">
        <f t="shared" si="1"/>
      </c>
      <c r="AG9">
        <f t="shared" si="2"/>
      </c>
      <c r="AH9">
        <f t="shared" si="3"/>
      </c>
      <c r="AI9">
        <f t="shared" si="4"/>
      </c>
    </row>
    <row r="10" spans="1:35" ht="12.75">
      <c r="A10" s="14"/>
      <c r="B10" s="26">
        <f t="shared" si="0"/>
        <v>9</v>
      </c>
      <c r="C10" s="4" t="s">
        <v>16</v>
      </c>
      <c r="D10" s="2" t="s">
        <v>17</v>
      </c>
      <c r="E10" s="2">
        <v>334</v>
      </c>
      <c r="F10" s="15" t="str">
        <f t="shared" si="5"/>
        <v>vjm</v>
      </c>
      <c r="G10" s="15" t="str">
        <f t="shared" si="6"/>
        <v>vos journaux mathématiques</v>
      </c>
      <c r="H10" s="15">
        <f t="shared" si="7"/>
        <v>37</v>
      </c>
      <c r="I10" s="20"/>
      <c r="AF10">
        <f t="shared" si="1"/>
      </c>
      <c r="AG10">
        <f t="shared" si="2"/>
      </c>
      <c r="AH10">
        <f t="shared" si="3"/>
      </c>
      <c r="AI10">
        <f t="shared" si="4"/>
      </c>
    </row>
    <row r="11" spans="1:35" ht="12.75">
      <c r="A11" s="14"/>
      <c r="B11" s="26">
        <f t="shared" si="0"/>
        <v>10</v>
      </c>
      <c r="C11" s="4" t="s">
        <v>18</v>
      </c>
      <c r="D11" s="2" t="s">
        <v>5</v>
      </c>
      <c r="E11" s="2">
        <v>314</v>
      </c>
      <c r="F11" s="15" t="str">
        <f t="shared" si="5"/>
        <v>jm</v>
      </c>
      <c r="G11" s="15" t="str">
        <f t="shared" si="6"/>
        <v>journal mathématiques</v>
      </c>
      <c r="H11" s="15">
        <f t="shared" si="7"/>
        <v>443</v>
      </c>
      <c r="I11" s="20"/>
      <c r="AF11">
        <f t="shared" si="1"/>
      </c>
      <c r="AG11">
        <f t="shared" si="2"/>
      </c>
      <c r="AH11">
        <f t="shared" si="3"/>
      </c>
      <c r="AI11">
        <f t="shared" si="4"/>
      </c>
    </row>
    <row r="12" spans="1:35" ht="12.75">
      <c r="A12" s="14"/>
      <c r="B12" s="26">
        <f t="shared" si="0"/>
        <v>11</v>
      </c>
      <c r="C12" s="4" t="s">
        <v>19</v>
      </c>
      <c r="D12" s="2" t="s">
        <v>5</v>
      </c>
      <c r="E12" s="2">
        <v>275</v>
      </c>
      <c r="F12" s="15" t="str">
        <f t="shared" si="5"/>
        <v>bsm</v>
      </c>
      <c r="G12" s="15" t="str">
        <f t="shared" si="6"/>
        <v>blog sites mathématique</v>
      </c>
      <c r="H12" s="15">
        <f t="shared" si="7"/>
        <v>219</v>
      </c>
      <c r="I12" s="20"/>
      <c r="AF12">
        <f t="shared" si="1"/>
      </c>
      <c r="AG12">
        <f t="shared" si="2"/>
      </c>
      <c r="AH12">
        <f aca="true" t="shared" si="8" ref="AH12:AH75">IF(AG12="","",D12)</f>
      </c>
      <c r="AI12">
        <f aca="true" t="shared" si="9" ref="AI12:AI75">IF(AG12="","",E12)</f>
      </c>
    </row>
    <row r="13" spans="1:35" ht="12.75">
      <c r="A13" s="14"/>
      <c r="B13" s="26">
        <f t="shared" si="0"/>
        <v>12</v>
      </c>
      <c r="C13" s="4" t="s">
        <v>20</v>
      </c>
      <c r="D13" s="2" t="s">
        <v>20</v>
      </c>
      <c r="E13" s="2">
        <v>267</v>
      </c>
      <c r="F13" s="15" t="str">
        <f t="shared" si="5"/>
        <v>pc</v>
      </c>
      <c r="G13" s="15" t="str">
        <f t="shared" si="6"/>
        <v>Journal de physique et de chimie</v>
      </c>
      <c r="H13" s="15">
        <f t="shared" si="7"/>
        <v>759</v>
      </c>
      <c r="I13" s="20"/>
      <c r="AF13">
        <f t="shared" si="1"/>
      </c>
      <c r="AG13">
        <f t="shared" si="2"/>
      </c>
      <c r="AH13">
        <f t="shared" si="8"/>
      </c>
      <c r="AI13">
        <f t="shared" si="9"/>
      </c>
    </row>
    <row r="14" spans="1:35" ht="12.75">
      <c r="A14" s="14"/>
      <c r="B14" s="26">
        <f t="shared" si="0"/>
        <v>13</v>
      </c>
      <c r="C14" s="4" t="s">
        <v>21</v>
      </c>
      <c r="D14" s="2" t="s">
        <v>20</v>
      </c>
      <c r="E14" s="2">
        <v>252</v>
      </c>
      <c r="F14" s="15" t="str">
        <f t="shared" si="5"/>
        <v>jinf</v>
      </c>
      <c r="G14" s="15" t="str">
        <f t="shared" si="6"/>
        <v>journal informatique</v>
      </c>
      <c r="H14" s="15">
        <f t="shared" si="7"/>
        <v>160</v>
      </c>
      <c r="I14" s="20"/>
      <c r="AF14">
        <f t="shared" si="1"/>
      </c>
      <c r="AG14">
        <f t="shared" si="2"/>
      </c>
      <c r="AH14">
        <f t="shared" si="8"/>
      </c>
      <c r="AI14">
        <f t="shared" si="9"/>
      </c>
    </row>
    <row r="15" spans="1:35" ht="12.75">
      <c r="A15" s="14"/>
      <c r="B15" s="26">
        <f t="shared" si="0"/>
        <v>14</v>
      </c>
      <c r="C15" s="4" t="s">
        <v>22</v>
      </c>
      <c r="D15" s="2" t="s">
        <v>11</v>
      </c>
      <c r="E15" s="2">
        <v>239</v>
      </c>
      <c r="F15" s="15" t="str">
        <f t="shared" si="5"/>
        <v>e</v>
      </c>
      <c r="G15" s="15" t="str">
        <f t="shared" si="6"/>
        <v>Economie (comptabilité, politique)</v>
      </c>
      <c r="H15" s="15">
        <f t="shared" si="7"/>
        <v>26</v>
      </c>
      <c r="I15" s="20"/>
      <c r="AF15">
        <f t="shared" si="1"/>
      </c>
      <c r="AG15">
        <f t="shared" si="2"/>
      </c>
      <c r="AH15">
        <f t="shared" si="8"/>
      </c>
      <c r="AI15">
        <f t="shared" si="9"/>
      </c>
    </row>
    <row r="16" spans="1:35" ht="12.75">
      <c r="A16" s="14"/>
      <c r="B16" s="26">
        <f t="shared" si="0"/>
        <v>15</v>
      </c>
      <c r="C16" s="4" t="s">
        <v>23</v>
      </c>
      <c r="D16" s="2" t="s">
        <v>23</v>
      </c>
      <c r="E16" s="2">
        <v>226</v>
      </c>
      <c r="F16" s="15" t="str">
        <f t="shared" si="5"/>
        <v>sp</v>
      </c>
      <c r="G16" s="15" t="str">
        <f t="shared" si="6"/>
        <v>sport</v>
      </c>
      <c r="H16" s="15">
        <f t="shared" si="7"/>
        <v>438</v>
      </c>
      <c r="I16" s="20"/>
      <c r="AF16">
        <f t="shared" si="1"/>
      </c>
      <c r="AG16">
        <f t="shared" si="2"/>
      </c>
      <c r="AH16">
        <f t="shared" si="8"/>
      </c>
      <c r="AI16">
        <f t="shared" si="9"/>
      </c>
    </row>
    <row r="17" spans="1:35" ht="12.75">
      <c r="A17" s="14" t="s">
        <v>159</v>
      </c>
      <c r="B17" s="26">
        <f t="shared" si="0"/>
        <v>16</v>
      </c>
      <c r="C17" s="4" t="s">
        <v>24</v>
      </c>
      <c r="D17" s="2" t="s">
        <v>25</v>
      </c>
      <c r="E17" s="2">
        <v>219</v>
      </c>
      <c r="F17" s="15" t="str">
        <f t="shared" si="5"/>
        <v>CV</v>
      </c>
      <c r="G17" s="15" t="str">
        <f t="shared" si="6"/>
        <v>curriculum vitae</v>
      </c>
      <c r="H17" s="15">
        <f t="shared" si="7"/>
        <v>1035</v>
      </c>
      <c r="I17" s="20"/>
      <c r="AF17">
        <f t="shared" si="1"/>
        <v>16</v>
      </c>
      <c r="AG17" t="str">
        <f t="shared" si="2"/>
        <v>Blog - Site de Mathématique</v>
      </c>
      <c r="AH17" t="str">
        <f t="shared" si="8"/>
        <v>Blog-Sites de mathématiques</v>
      </c>
      <c r="AI17">
        <f t="shared" si="9"/>
        <v>219</v>
      </c>
    </row>
    <row r="18" spans="1:35" ht="12.75">
      <c r="A18" s="14"/>
      <c r="B18" s="26">
        <f t="shared" si="0"/>
        <v>17</v>
      </c>
      <c r="C18" s="4" t="s">
        <v>26</v>
      </c>
      <c r="D18" s="2" t="s">
        <v>11</v>
      </c>
      <c r="E18" s="2">
        <v>218</v>
      </c>
      <c r="F18" s="15" t="str">
        <f t="shared" si="5"/>
        <v>bsp</v>
      </c>
      <c r="G18" s="15" t="str">
        <f t="shared" si="6"/>
        <v>blog sites de physique</v>
      </c>
      <c r="H18" s="15">
        <f t="shared" si="7"/>
        <v>0</v>
      </c>
      <c r="I18" s="20"/>
      <c r="AF18">
        <f t="shared" si="1"/>
      </c>
      <c r="AG18">
        <f t="shared" si="2"/>
      </c>
      <c r="AH18">
        <f t="shared" si="8"/>
      </c>
      <c r="AI18">
        <f t="shared" si="9"/>
      </c>
    </row>
    <row r="19" spans="1:35" ht="12.75">
      <c r="A19" s="14" t="s">
        <v>159</v>
      </c>
      <c r="B19" s="26">
        <f t="shared" si="0"/>
        <v>18</v>
      </c>
      <c r="C19" s="4" t="s">
        <v>27</v>
      </c>
      <c r="D19" s="2" t="s">
        <v>28</v>
      </c>
      <c r="E19" s="2">
        <v>207</v>
      </c>
      <c r="F19" s="15" t="str">
        <f t="shared" si="5"/>
        <v>h</v>
      </c>
      <c r="G19" s="15" t="str">
        <f t="shared" si="6"/>
        <v>histoire et géographie</v>
      </c>
      <c r="H19" s="15">
        <f t="shared" si="7"/>
        <v>88</v>
      </c>
      <c r="I19" s="20"/>
      <c r="AF19">
        <f t="shared" si="1"/>
        <v>18</v>
      </c>
      <c r="AG19" t="str">
        <f t="shared" si="2"/>
        <v>Equation du troisième degré</v>
      </c>
      <c r="AH19" t="str">
        <f t="shared" si="8"/>
        <v>Journal mathématique</v>
      </c>
      <c r="AI19">
        <f t="shared" si="9"/>
        <v>207</v>
      </c>
    </row>
    <row r="20" spans="1:35" ht="12.75">
      <c r="A20" s="14" t="s">
        <v>159</v>
      </c>
      <c r="B20" s="26">
        <f t="shared" si="0"/>
        <v>19</v>
      </c>
      <c r="C20" s="4" t="s">
        <v>29</v>
      </c>
      <c r="D20" s="2" t="s">
        <v>30</v>
      </c>
      <c r="E20" s="2">
        <v>199</v>
      </c>
      <c r="F20" s="15" t="str">
        <f t="shared" si="5"/>
        <v>l</v>
      </c>
      <c r="G20" s="15" t="str">
        <f t="shared" si="6"/>
        <v>littéraraire</v>
      </c>
      <c r="H20" s="15">
        <f t="shared" si="7"/>
        <v>980</v>
      </c>
      <c r="I20" s="20"/>
      <c r="AF20">
        <f t="shared" si="1"/>
        <v>19</v>
      </c>
      <c r="AG20" t="str">
        <f t="shared" si="2"/>
        <v>Synthèse mathématique</v>
      </c>
      <c r="AH20" t="str">
        <f t="shared" si="8"/>
        <v>Synthèse</v>
      </c>
      <c r="AI20">
        <f t="shared" si="9"/>
        <v>199</v>
      </c>
    </row>
    <row r="21" spans="1:35" ht="12.75">
      <c r="A21" s="14"/>
      <c r="B21" s="26">
        <f t="shared" si="0"/>
        <v>20</v>
      </c>
      <c r="C21" s="4" t="s">
        <v>31</v>
      </c>
      <c r="D21" s="2" t="s">
        <v>20</v>
      </c>
      <c r="E21" s="2">
        <v>197</v>
      </c>
      <c r="F21" s="15" t="str">
        <f t="shared" si="5"/>
        <v>stat</v>
      </c>
      <c r="G21" s="15" t="str">
        <f t="shared" si="6"/>
        <v>statistique</v>
      </c>
      <c r="H21" s="15">
        <f t="shared" si="7"/>
        <v>1503</v>
      </c>
      <c r="I21" s="20"/>
      <c r="AF21">
        <f t="shared" si="1"/>
      </c>
      <c r="AG21">
        <f t="shared" si="2"/>
      </c>
      <c r="AH21">
        <f t="shared" si="8"/>
      </c>
      <c r="AI21">
        <f t="shared" si="9"/>
      </c>
    </row>
    <row r="22" spans="1:35" ht="12.75">
      <c r="A22" s="14"/>
      <c r="B22" s="26">
        <f t="shared" si="0"/>
        <v>21</v>
      </c>
      <c r="C22" s="4" t="s">
        <v>32</v>
      </c>
      <c r="D22" s="2" t="s">
        <v>33</v>
      </c>
      <c r="E22" s="2">
        <v>172</v>
      </c>
      <c r="F22" s="15" t="str">
        <f t="shared" si="5"/>
        <v>ji</v>
      </c>
      <c r="G22" s="15" t="str">
        <f t="shared" si="6"/>
        <v>journaux intimes</v>
      </c>
      <c r="H22" s="15">
        <f t="shared" si="7"/>
        <v>1439</v>
      </c>
      <c r="I22" s="20"/>
      <c r="AF22">
        <f t="shared" si="1"/>
      </c>
      <c r="AG22">
        <f t="shared" si="2"/>
      </c>
      <c r="AH22">
        <f t="shared" si="8"/>
      </c>
      <c r="AI22">
        <f t="shared" si="9"/>
      </c>
    </row>
    <row r="23" spans="1:35" ht="12.75">
      <c r="A23" s="14"/>
      <c r="B23" s="26">
        <f t="shared" si="0"/>
        <v>22</v>
      </c>
      <c r="C23" s="4" t="s">
        <v>34</v>
      </c>
      <c r="D23" s="2" t="s">
        <v>15</v>
      </c>
      <c r="E23" s="2">
        <v>151</v>
      </c>
      <c r="F23" s="15" t="str">
        <f t="shared" si="5"/>
        <v>jq</v>
      </c>
      <c r="G23" s="15" t="str">
        <f t="shared" si="6"/>
        <v>journal quotidien</v>
      </c>
      <c r="H23" s="15">
        <f t="shared" si="7"/>
        <v>741</v>
      </c>
      <c r="I23" s="20"/>
      <c r="AF23">
        <f t="shared" si="1"/>
      </c>
      <c r="AG23">
        <f t="shared" si="2"/>
      </c>
      <c r="AH23">
        <f t="shared" si="8"/>
      </c>
      <c r="AI23">
        <f t="shared" si="9"/>
      </c>
    </row>
    <row r="24" spans="1:35" ht="12.75">
      <c r="A24" s="14"/>
      <c r="B24" s="26">
        <f t="shared" si="0"/>
        <v>23</v>
      </c>
      <c r="C24" s="4" t="s">
        <v>35</v>
      </c>
      <c r="D24" s="2" t="s">
        <v>36</v>
      </c>
      <c r="E24" s="2">
        <v>149</v>
      </c>
      <c r="F24" s="15" t="str">
        <f t="shared" si="5"/>
        <v>v</v>
      </c>
      <c r="G24" s="15" t="str">
        <f t="shared" si="6"/>
        <v>vidéo</v>
      </c>
      <c r="H24" s="15">
        <f t="shared" si="7"/>
        <v>121</v>
      </c>
      <c r="I24" s="20"/>
      <c r="AF24">
        <f t="shared" si="1"/>
      </c>
      <c r="AG24">
        <f t="shared" si="2"/>
      </c>
      <c r="AH24">
        <f t="shared" si="8"/>
      </c>
      <c r="AI24">
        <f t="shared" si="9"/>
      </c>
    </row>
    <row r="25" spans="1:35" ht="12.75">
      <c r="A25" s="14"/>
      <c r="B25" s="26">
        <f t="shared" si="0"/>
        <v>24</v>
      </c>
      <c r="C25" s="4" t="s">
        <v>37</v>
      </c>
      <c r="D25" s="2" t="s">
        <v>38</v>
      </c>
      <c r="E25" s="2">
        <v>124</v>
      </c>
      <c r="F25" s="15" t="str">
        <f t="shared" si="5"/>
        <v>abs</v>
      </c>
      <c r="G25" s="15" t="str">
        <f t="shared" si="6"/>
        <v>autre blogs et sites </v>
      </c>
      <c r="H25" s="15">
        <f t="shared" si="7"/>
        <v>61</v>
      </c>
      <c r="I25" s="20"/>
      <c r="AF25">
        <f t="shared" si="1"/>
      </c>
      <c r="AG25">
        <f t="shared" si="2"/>
      </c>
      <c r="AH25">
        <f t="shared" si="8"/>
      </c>
      <c r="AI25">
        <f t="shared" si="9"/>
      </c>
    </row>
    <row r="26" spans="1:35" ht="12.75">
      <c r="A26" s="14"/>
      <c r="B26" s="26">
        <f t="shared" si="0"/>
        <v>25</v>
      </c>
      <c r="C26" s="4" t="s">
        <v>39</v>
      </c>
      <c r="D26" s="2" t="s">
        <v>40</v>
      </c>
      <c r="E26" s="2">
        <v>124</v>
      </c>
      <c r="F26" s="15" t="str">
        <f t="shared" si="5"/>
        <v>d</v>
      </c>
      <c r="G26" s="15" t="str">
        <f t="shared" si="6"/>
        <v>divers</v>
      </c>
      <c r="H26" s="15">
        <f t="shared" si="7"/>
        <v>154</v>
      </c>
      <c r="I26" s="20"/>
      <c r="AF26">
        <f t="shared" si="1"/>
      </c>
      <c r="AG26">
        <f t="shared" si="2"/>
      </c>
      <c r="AH26">
        <f t="shared" si="8"/>
      </c>
      <c r="AI26">
        <f t="shared" si="9"/>
      </c>
    </row>
    <row r="27" spans="1:35" ht="12.75">
      <c r="A27" s="14"/>
      <c r="B27" s="26">
        <f t="shared" si="0"/>
        <v>26</v>
      </c>
      <c r="C27" s="4" t="s">
        <v>41</v>
      </c>
      <c r="D27" s="2" t="s">
        <v>42</v>
      </c>
      <c r="E27" s="2">
        <v>121</v>
      </c>
      <c r="F27" s="15"/>
      <c r="H27" s="46">
        <f>SUM(H3:H26)</f>
        <v>12501</v>
      </c>
      <c r="I27" s="20"/>
      <c r="AF27">
        <f t="shared" si="1"/>
      </c>
      <c r="AG27">
        <f t="shared" si="2"/>
      </c>
      <c r="AH27">
        <f t="shared" si="8"/>
      </c>
      <c r="AI27">
        <f t="shared" si="9"/>
      </c>
    </row>
    <row r="28" spans="1:35" ht="12.75">
      <c r="A28" s="14"/>
      <c r="B28" s="26">
        <f t="shared" si="0"/>
        <v>27</v>
      </c>
      <c r="C28" s="4" t="s">
        <v>43</v>
      </c>
      <c r="D28" s="2" t="s">
        <v>23</v>
      </c>
      <c r="E28" s="2">
        <v>121</v>
      </c>
      <c r="F28" s="15"/>
      <c r="I28" s="20"/>
      <c r="AF28">
        <f t="shared" si="1"/>
      </c>
      <c r="AG28">
        <f t="shared" si="2"/>
      </c>
      <c r="AH28">
        <f t="shared" si="8"/>
      </c>
      <c r="AI28">
        <f t="shared" si="9"/>
      </c>
    </row>
    <row r="29" spans="1:35" ht="12.75">
      <c r="A29" s="14" t="s">
        <v>159</v>
      </c>
      <c r="B29" s="26">
        <f t="shared" si="0"/>
        <v>28</v>
      </c>
      <c r="C29" s="4" t="s">
        <v>44</v>
      </c>
      <c r="D29" s="2" t="s">
        <v>45</v>
      </c>
      <c r="E29" s="2">
        <v>113</v>
      </c>
      <c r="F29" s="15"/>
      <c r="G29" s="15" t="s">
        <v>231</v>
      </c>
      <c r="H29" s="15">
        <v>4599</v>
      </c>
      <c r="I29" s="20"/>
      <c r="AF29">
        <f t="shared" si="1"/>
        <v>28</v>
      </c>
      <c r="AG29" t="str">
        <f t="shared" si="2"/>
        <v>Les nombres premier</v>
      </c>
      <c r="AH29" t="str">
        <f t="shared" si="8"/>
        <v>Arithmétique</v>
      </c>
      <c r="AI29">
        <f t="shared" si="9"/>
        <v>113</v>
      </c>
    </row>
    <row r="30" spans="1:35" ht="12.75">
      <c r="A30" s="14"/>
      <c r="B30" s="26">
        <f t="shared" si="0"/>
        <v>29</v>
      </c>
      <c r="C30" s="4" t="s">
        <v>46</v>
      </c>
      <c r="D30" s="2" t="s">
        <v>23</v>
      </c>
      <c r="E30" s="2">
        <v>111</v>
      </c>
      <c r="F30" s="15"/>
      <c r="G30" s="15" t="s">
        <v>206</v>
      </c>
      <c r="H30" s="15">
        <v>26</v>
      </c>
      <c r="I30" s="20"/>
      <c r="AF30">
        <f t="shared" si="1"/>
      </c>
      <c r="AG30">
        <f t="shared" si="2"/>
      </c>
      <c r="AH30">
        <f t="shared" si="8"/>
      </c>
      <c r="AI30">
        <f t="shared" si="9"/>
      </c>
    </row>
    <row r="31" spans="1:35" ht="12.75">
      <c r="A31" s="14"/>
      <c r="B31" s="26">
        <f t="shared" si="0"/>
        <v>30</v>
      </c>
      <c r="C31" s="4" t="s">
        <v>47</v>
      </c>
      <c r="D31" s="2" t="s">
        <v>48</v>
      </c>
      <c r="E31" s="2">
        <v>103</v>
      </c>
      <c r="F31" s="15"/>
      <c r="G31" s="15" t="s">
        <v>227</v>
      </c>
      <c r="H31" s="15">
        <v>759</v>
      </c>
      <c r="I31" s="20"/>
      <c r="AF31">
        <f t="shared" si="1"/>
      </c>
      <c r="AG31">
        <f t="shared" si="2"/>
      </c>
      <c r="AH31">
        <f t="shared" si="8"/>
      </c>
      <c r="AI31">
        <f t="shared" si="9"/>
      </c>
    </row>
    <row r="32" spans="1:35" ht="12.75">
      <c r="A32" s="14"/>
      <c r="B32" s="26">
        <f t="shared" si="0"/>
        <v>31</v>
      </c>
      <c r="C32" s="4" t="s">
        <v>49</v>
      </c>
      <c r="D32" s="2" t="s">
        <v>20</v>
      </c>
      <c r="E32" s="2">
        <v>95</v>
      </c>
      <c r="F32" s="15"/>
      <c r="G32" s="15" t="s">
        <v>228</v>
      </c>
      <c r="H32" s="15">
        <v>160</v>
      </c>
      <c r="I32" s="20"/>
      <c r="AF32">
        <f t="shared" si="1"/>
      </c>
      <c r="AG32">
        <f t="shared" si="2"/>
      </c>
      <c r="AH32">
        <f t="shared" si="8"/>
      </c>
      <c r="AI32">
        <f t="shared" si="9"/>
      </c>
    </row>
    <row r="33" spans="1:35" ht="12.75">
      <c r="A33" s="14"/>
      <c r="B33" s="26">
        <f t="shared" si="0"/>
        <v>32</v>
      </c>
      <c r="C33" s="4" t="s">
        <v>50</v>
      </c>
      <c r="D33" s="2" t="s">
        <v>36</v>
      </c>
      <c r="E33" s="2">
        <v>89</v>
      </c>
      <c r="F33" s="15"/>
      <c r="G33" s="15" t="s">
        <v>10</v>
      </c>
      <c r="H33" s="15">
        <v>1035</v>
      </c>
      <c r="I33" s="20"/>
      <c r="AF33">
        <f t="shared" si="1"/>
      </c>
      <c r="AG33">
        <f t="shared" si="2"/>
      </c>
      <c r="AH33">
        <f t="shared" si="8"/>
      </c>
      <c r="AI33">
        <f t="shared" si="9"/>
      </c>
    </row>
    <row r="34" spans="1:35" ht="12.75">
      <c r="A34" s="14"/>
      <c r="B34" s="26">
        <f t="shared" si="0"/>
        <v>33</v>
      </c>
      <c r="C34" s="4" t="s">
        <v>51</v>
      </c>
      <c r="D34" s="2" t="s">
        <v>23</v>
      </c>
      <c r="E34" s="2">
        <v>86</v>
      </c>
      <c r="F34" s="15"/>
      <c r="G34" s="15" t="s">
        <v>229</v>
      </c>
      <c r="H34" s="15">
        <v>1525</v>
      </c>
      <c r="I34" s="20"/>
      <c r="AF34">
        <f t="shared" si="1"/>
      </c>
      <c r="AG34">
        <f t="shared" si="2"/>
      </c>
      <c r="AH34">
        <f t="shared" si="8"/>
      </c>
      <c r="AI34">
        <f t="shared" si="9"/>
      </c>
    </row>
    <row r="35" spans="1:35" ht="12.75">
      <c r="A35" s="14"/>
      <c r="B35" s="26">
        <f aca="true" t="shared" si="10" ref="B35:B66">B34+1</f>
        <v>34</v>
      </c>
      <c r="C35" s="4" t="s">
        <v>52</v>
      </c>
      <c r="D35" s="2" t="s">
        <v>53</v>
      </c>
      <c r="E35" s="2">
        <v>86</v>
      </c>
      <c r="F35" s="15"/>
      <c r="G35" s="15" t="s">
        <v>230</v>
      </c>
      <c r="H35" s="15">
        <v>741</v>
      </c>
      <c r="I35" s="20"/>
      <c r="AF35">
        <f t="shared" si="1"/>
      </c>
      <c r="AG35">
        <f t="shared" si="2"/>
      </c>
      <c r="AH35">
        <f t="shared" si="8"/>
      </c>
      <c r="AI35">
        <f t="shared" si="9"/>
      </c>
    </row>
    <row r="36" spans="1:35" ht="12.75">
      <c r="A36" s="14"/>
      <c r="B36" s="26">
        <f t="shared" si="10"/>
        <v>35</v>
      </c>
      <c r="C36" s="4" t="s">
        <v>54</v>
      </c>
      <c r="D36" s="2" t="s">
        <v>33</v>
      </c>
      <c r="E36" s="2">
        <v>86</v>
      </c>
      <c r="F36" s="15"/>
      <c r="G36" s="15" t="s">
        <v>186</v>
      </c>
      <c r="H36" s="15">
        <v>336</v>
      </c>
      <c r="I36" s="20"/>
      <c r="AF36">
        <f t="shared" si="1"/>
      </c>
      <c r="AG36">
        <f t="shared" si="2"/>
      </c>
      <c r="AH36">
        <f t="shared" si="8"/>
      </c>
      <c r="AI36">
        <f t="shared" si="9"/>
      </c>
    </row>
    <row r="37" spans="1:35" ht="12.75">
      <c r="A37" s="14"/>
      <c r="B37" s="26">
        <f t="shared" si="10"/>
        <v>36</v>
      </c>
      <c r="C37" s="4" t="s">
        <v>55</v>
      </c>
      <c r="D37" s="2" t="s">
        <v>56</v>
      </c>
      <c r="E37" s="2">
        <v>85</v>
      </c>
      <c r="F37" s="15"/>
      <c r="G37" s="15"/>
      <c r="H37" s="15"/>
      <c r="I37" s="20"/>
      <c r="AF37">
        <f t="shared" si="1"/>
      </c>
      <c r="AG37">
        <f t="shared" si="2"/>
      </c>
      <c r="AH37">
        <f t="shared" si="8"/>
      </c>
      <c r="AI37">
        <f t="shared" si="9"/>
      </c>
    </row>
    <row r="38" spans="1:35" ht="12.75">
      <c r="A38" s="14"/>
      <c r="B38" s="26">
        <f t="shared" si="10"/>
        <v>37</v>
      </c>
      <c r="C38" s="4" t="s">
        <v>57</v>
      </c>
      <c r="D38" s="2" t="s">
        <v>15</v>
      </c>
      <c r="E38" s="2">
        <v>84</v>
      </c>
      <c r="F38" s="15"/>
      <c r="G38" s="15"/>
      <c r="H38" s="15"/>
      <c r="I38" s="20"/>
      <c r="AF38">
        <f t="shared" si="1"/>
      </c>
      <c r="AG38">
        <f t="shared" si="2"/>
      </c>
      <c r="AH38">
        <f t="shared" si="8"/>
      </c>
      <c r="AI38">
        <f t="shared" si="9"/>
      </c>
    </row>
    <row r="39" spans="1:35" ht="12.75">
      <c r="A39" s="14"/>
      <c r="B39" s="26">
        <f t="shared" si="10"/>
        <v>38</v>
      </c>
      <c r="C39" s="4" t="s">
        <v>58</v>
      </c>
      <c r="D39" s="2" t="s">
        <v>59</v>
      </c>
      <c r="E39" s="2">
        <v>84</v>
      </c>
      <c r="F39" s="15"/>
      <c r="G39" s="15"/>
      <c r="H39" s="15"/>
      <c r="I39" s="20"/>
      <c r="AF39">
        <f t="shared" si="1"/>
      </c>
      <c r="AG39">
        <f t="shared" si="2"/>
      </c>
      <c r="AH39">
        <f t="shared" si="8"/>
      </c>
      <c r="AI39">
        <f t="shared" si="9"/>
      </c>
    </row>
    <row r="40" spans="1:35" ht="12.75">
      <c r="A40" s="14"/>
      <c r="B40" s="26">
        <f t="shared" si="10"/>
        <v>39</v>
      </c>
      <c r="C40" s="4" t="s">
        <v>60</v>
      </c>
      <c r="D40" s="2" t="s">
        <v>36</v>
      </c>
      <c r="E40" s="2">
        <v>81</v>
      </c>
      <c r="F40" s="15"/>
      <c r="G40" s="15" t="str">
        <f aca="true" t="shared" si="11" ref="G40:H44">G4</f>
        <v>algèbre</v>
      </c>
      <c r="H40" s="15">
        <f t="shared" si="11"/>
        <v>990</v>
      </c>
      <c r="I40" s="20"/>
      <c r="AF40">
        <f t="shared" si="1"/>
      </c>
      <c r="AG40">
        <f t="shared" si="2"/>
      </c>
      <c r="AH40">
        <f t="shared" si="8"/>
      </c>
      <c r="AI40">
        <f t="shared" si="9"/>
      </c>
    </row>
    <row r="41" spans="1:35" ht="12.75">
      <c r="A41" s="14"/>
      <c r="B41" s="26">
        <f t="shared" si="10"/>
        <v>40</v>
      </c>
      <c r="C41" s="4" t="s">
        <v>61</v>
      </c>
      <c r="D41" s="2" t="s">
        <v>62</v>
      </c>
      <c r="E41" s="2">
        <v>80</v>
      </c>
      <c r="F41" s="15"/>
      <c r="G41" s="15" t="str">
        <f t="shared" si="11"/>
        <v>analyse</v>
      </c>
      <c r="H41" s="15">
        <f t="shared" si="11"/>
        <v>540</v>
      </c>
      <c r="I41" s="20"/>
      <c r="AF41">
        <f t="shared" si="1"/>
      </c>
      <c r="AG41">
        <f t="shared" si="2"/>
      </c>
      <c r="AH41">
        <f t="shared" si="8"/>
      </c>
      <c r="AI41">
        <f t="shared" si="9"/>
      </c>
    </row>
    <row r="42" spans="1:35" ht="12.75">
      <c r="A42" s="14"/>
      <c r="B42" s="26">
        <f t="shared" si="10"/>
        <v>41</v>
      </c>
      <c r="C42" s="4" t="s">
        <v>63</v>
      </c>
      <c r="D42" s="2" t="s">
        <v>23</v>
      </c>
      <c r="E42" s="2">
        <v>80</v>
      </c>
      <c r="F42" s="15"/>
      <c r="G42" s="15" t="str">
        <f t="shared" si="11"/>
        <v>géométrie analytique</v>
      </c>
      <c r="H42" s="15">
        <f t="shared" si="11"/>
        <v>2177</v>
      </c>
      <c r="I42" s="20"/>
      <c r="AF42">
        <f t="shared" si="1"/>
      </c>
      <c r="AG42">
        <f t="shared" si="2"/>
      </c>
      <c r="AH42">
        <f t="shared" si="8"/>
      </c>
      <c r="AI42">
        <f t="shared" si="9"/>
      </c>
    </row>
    <row r="43" spans="1:35" ht="12.75">
      <c r="A43" s="14"/>
      <c r="B43" s="26">
        <f t="shared" si="10"/>
        <v>42</v>
      </c>
      <c r="C43" s="4" t="s">
        <v>64</v>
      </c>
      <c r="D43" s="2" t="s">
        <v>23</v>
      </c>
      <c r="E43" s="2">
        <v>79</v>
      </c>
      <c r="F43" s="15"/>
      <c r="G43" s="15" t="str">
        <f t="shared" si="11"/>
        <v>Géométrie classique</v>
      </c>
      <c r="H43" s="15">
        <f t="shared" si="11"/>
        <v>128</v>
      </c>
      <c r="I43" s="20"/>
      <c r="AF43">
        <f t="shared" si="1"/>
      </c>
      <c r="AG43">
        <f t="shared" si="2"/>
      </c>
      <c r="AH43">
        <f t="shared" si="8"/>
      </c>
      <c r="AI43">
        <f t="shared" si="9"/>
      </c>
    </row>
    <row r="44" spans="1:35" ht="12.75">
      <c r="A44" s="14"/>
      <c r="B44" s="26">
        <f t="shared" si="10"/>
        <v>43</v>
      </c>
      <c r="C44" s="4" t="s">
        <v>65</v>
      </c>
      <c r="D44" s="2" t="s">
        <v>20</v>
      </c>
      <c r="E44" s="2">
        <v>76</v>
      </c>
      <c r="F44" s="15"/>
      <c r="G44" s="15" t="str">
        <f t="shared" si="11"/>
        <v>arithmétique</v>
      </c>
      <c r="H44" s="15">
        <f t="shared" si="11"/>
        <v>113</v>
      </c>
      <c r="I44" s="20"/>
      <c r="AF44">
        <f t="shared" si="1"/>
      </c>
      <c r="AG44">
        <f t="shared" si="2"/>
      </c>
      <c r="AH44">
        <f t="shared" si="8"/>
      </c>
      <c r="AI44">
        <f t="shared" si="9"/>
      </c>
    </row>
    <row r="45" spans="1:35" ht="12.75">
      <c r="A45" s="14" t="s">
        <v>159</v>
      </c>
      <c r="B45" s="26">
        <f t="shared" si="10"/>
        <v>44</v>
      </c>
      <c r="C45" s="4" t="s">
        <v>66</v>
      </c>
      <c r="D45" s="2" t="s">
        <v>28</v>
      </c>
      <c r="E45" s="2">
        <v>76</v>
      </c>
      <c r="F45" s="15"/>
      <c r="G45" s="15" t="str">
        <f aca="true" t="shared" si="12" ref="G45:H47">G10</f>
        <v>vos journaux mathématiques</v>
      </c>
      <c r="H45" s="15">
        <f t="shared" si="12"/>
        <v>37</v>
      </c>
      <c r="I45" s="20"/>
      <c r="AF45">
        <f t="shared" si="1"/>
        <v>44</v>
      </c>
      <c r="AG45" t="str">
        <f t="shared" si="2"/>
        <v>Les cafés mathématiques</v>
      </c>
      <c r="AH45" t="str">
        <f t="shared" si="8"/>
        <v>Journal mathématique</v>
      </c>
      <c r="AI45">
        <f t="shared" si="9"/>
        <v>76</v>
      </c>
    </row>
    <row r="46" spans="1:35" ht="12.75">
      <c r="A46" s="14"/>
      <c r="B46" s="26">
        <f t="shared" si="10"/>
        <v>45</v>
      </c>
      <c r="C46" s="4" t="s">
        <v>67</v>
      </c>
      <c r="D46" s="2" t="s">
        <v>48</v>
      </c>
      <c r="E46" s="2">
        <v>75</v>
      </c>
      <c r="F46" s="15"/>
      <c r="G46" s="15" t="str">
        <f t="shared" si="12"/>
        <v>journal mathématiques</v>
      </c>
      <c r="H46" s="15">
        <f t="shared" si="12"/>
        <v>443</v>
      </c>
      <c r="I46" s="20"/>
      <c r="AF46">
        <f t="shared" si="1"/>
      </c>
      <c r="AG46">
        <f t="shared" si="2"/>
      </c>
      <c r="AH46">
        <f t="shared" si="8"/>
      </c>
      <c r="AI46">
        <f t="shared" si="9"/>
      </c>
    </row>
    <row r="47" spans="1:35" ht="12.75">
      <c r="A47" s="14"/>
      <c r="B47" s="26">
        <f t="shared" si="10"/>
        <v>46</v>
      </c>
      <c r="C47" s="4" t="s">
        <v>68</v>
      </c>
      <c r="D47" s="2" t="s">
        <v>20</v>
      </c>
      <c r="E47" s="2">
        <v>74</v>
      </c>
      <c r="F47" s="15"/>
      <c r="G47" s="15" t="str">
        <f t="shared" si="12"/>
        <v>blog sites mathématique</v>
      </c>
      <c r="H47" s="15">
        <f t="shared" si="12"/>
        <v>219</v>
      </c>
      <c r="I47" s="20"/>
      <c r="AF47">
        <f t="shared" si="1"/>
      </c>
      <c r="AG47">
        <f t="shared" si="2"/>
      </c>
      <c r="AH47">
        <f t="shared" si="8"/>
      </c>
      <c r="AI47">
        <f t="shared" si="9"/>
      </c>
    </row>
    <row r="48" spans="1:35" ht="12.75">
      <c r="A48" s="14"/>
      <c r="B48" s="26">
        <f t="shared" si="10"/>
        <v>47</v>
      </c>
      <c r="C48" s="4" t="s">
        <v>69</v>
      </c>
      <c r="D48" s="2" t="s">
        <v>53</v>
      </c>
      <c r="E48" s="2">
        <v>71</v>
      </c>
      <c r="F48" s="15"/>
      <c r="G48" s="15" t="s">
        <v>278</v>
      </c>
      <c r="H48" s="15">
        <v>199</v>
      </c>
      <c r="I48" s="20"/>
      <c r="AF48">
        <f t="shared" si="1"/>
      </c>
      <c r="AG48">
        <f t="shared" si="2"/>
      </c>
      <c r="AH48">
        <f t="shared" si="8"/>
      </c>
      <c r="AI48">
        <f t="shared" si="9"/>
      </c>
    </row>
    <row r="49" spans="1:35" ht="12.75">
      <c r="A49" s="14" t="s">
        <v>159</v>
      </c>
      <c r="B49" s="26">
        <f t="shared" si="10"/>
        <v>48</v>
      </c>
      <c r="C49" s="4" t="s">
        <v>70</v>
      </c>
      <c r="D49" s="2" t="s">
        <v>71</v>
      </c>
      <c r="E49" s="2">
        <v>64</v>
      </c>
      <c r="F49" s="15"/>
      <c r="G49" s="15"/>
      <c r="H49" s="15"/>
      <c r="I49" s="20"/>
      <c r="AF49">
        <f t="shared" si="1"/>
        <v>48</v>
      </c>
      <c r="AG49" t="str">
        <f t="shared" si="2"/>
        <v>Géométrie spatiale</v>
      </c>
      <c r="AH49" t="str">
        <f t="shared" si="8"/>
        <v>Géométrie Classique</v>
      </c>
      <c r="AI49">
        <f t="shared" si="9"/>
        <v>64</v>
      </c>
    </row>
    <row r="50" spans="1:35" ht="12.75">
      <c r="A50" s="14"/>
      <c r="B50" s="26">
        <f t="shared" si="10"/>
        <v>49</v>
      </c>
      <c r="C50" s="4" t="s">
        <v>74</v>
      </c>
      <c r="D50" s="2" t="s">
        <v>75</v>
      </c>
      <c r="E50" s="2">
        <v>62</v>
      </c>
      <c r="F50" s="15"/>
      <c r="G50" s="15"/>
      <c r="H50" s="15"/>
      <c r="I50" s="20"/>
      <c r="AF50">
        <f t="shared" si="1"/>
      </c>
      <c r="AG50">
        <f t="shared" si="2"/>
      </c>
      <c r="AH50">
        <f t="shared" si="8"/>
      </c>
      <c r="AI50">
        <f t="shared" si="9"/>
      </c>
    </row>
    <row r="51" spans="1:35" ht="12.75">
      <c r="A51" s="14"/>
      <c r="B51" s="26">
        <f t="shared" si="10"/>
        <v>50</v>
      </c>
      <c r="C51" s="4" t="s">
        <v>72</v>
      </c>
      <c r="D51" s="2" t="s">
        <v>73</v>
      </c>
      <c r="E51" s="2">
        <v>62</v>
      </c>
      <c r="F51" s="15"/>
      <c r="G51" s="15"/>
      <c r="H51" s="15"/>
      <c r="I51" s="20"/>
      <c r="AF51">
        <f t="shared" si="1"/>
      </c>
      <c r="AG51">
        <f t="shared" si="2"/>
      </c>
      <c r="AH51">
        <f t="shared" si="8"/>
      </c>
      <c r="AI51">
        <f t="shared" si="9"/>
      </c>
    </row>
    <row r="52" spans="1:35" ht="12.75">
      <c r="A52" s="14"/>
      <c r="B52" s="26">
        <f t="shared" si="10"/>
        <v>51</v>
      </c>
      <c r="C52" s="4" t="s">
        <v>76</v>
      </c>
      <c r="D52" s="2" t="s">
        <v>77</v>
      </c>
      <c r="E52" s="2">
        <v>61</v>
      </c>
      <c r="F52" s="15"/>
      <c r="G52" s="15"/>
      <c r="H52" s="15"/>
      <c r="I52" s="20"/>
      <c r="AF52">
        <f t="shared" si="1"/>
      </c>
      <c r="AG52">
        <f t="shared" si="2"/>
      </c>
      <c r="AH52">
        <f t="shared" si="8"/>
      </c>
      <c r="AI52">
        <f t="shared" si="9"/>
      </c>
    </row>
    <row r="53" spans="1:35" ht="12.75">
      <c r="A53" s="14" t="s">
        <v>159</v>
      </c>
      <c r="B53" s="26">
        <f t="shared" si="10"/>
        <v>52</v>
      </c>
      <c r="C53" s="4" t="s">
        <v>79</v>
      </c>
      <c r="D53" s="2" t="s">
        <v>62</v>
      </c>
      <c r="E53" s="2">
        <v>59</v>
      </c>
      <c r="F53" s="15"/>
      <c r="G53" s="15"/>
      <c r="H53" s="15"/>
      <c r="I53" s="20"/>
      <c r="AF53">
        <f t="shared" si="1"/>
        <v>52</v>
      </c>
      <c r="AG53" t="str">
        <f t="shared" si="2"/>
        <v>Programme informatique (personnel)</v>
      </c>
      <c r="AH53" t="str">
        <f t="shared" si="8"/>
        <v>Programme informatique</v>
      </c>
      <c r="AI53">
        <f t="shared" si="9"/>
        <v>59</v>
      </c>
    </row>
    <row r="54" spans="1:35" ht="12.75">
      <c r="A54" s="14" t="s">
        <v>159</v>
      </c>
      <c r="B54" s="26">
        <f t="shared" si="10"/>
        <v>53</v>
      </c>
      <c r="C54" s="4" t="s">
        <v>78</v>
      </c>
      <c r="D54" s="2" t="s">
        <v>28</v>
      </c>
      <c r="E54" s="2">
        <v>59</v>
      </c>
      <c r="F54" s="15"/>
      <c r="G54" s="15"/>
      <c r="H54" s="15"/>
      <c r="I54" s="20"/>
      <c r="AF54">
        <f t="shared" si="1"/>
        <v>53</v>
      </c>
      <c r="AG54" t="str">
        <f t="shared" si="2"/>
        <v>Extraction des racines</v>
      </c>
      <c r="AH54" t="str">
        <f t="shared" si="8"/>
        <v>Journal mathématique</v>
      </c>
      <c r="AI54">
        <f t="shared" si="9"/>
        <v>59</v>
      </c>
    </row>
    <row r="55" spans="1:35" ht="12.75">
      <c r="A55" s="14"/>
      <c r="B55" s="26">
        <f t="shared" si="10"/>
        <v>54</v>
      </c>
      <c r="C55" s="4" t="s">
        <v>80</v>
      </c>
      <c r="D55" s="2" t="s">
        <v>15</v>
      </c>
      <c r="E55" s="2">
        <v>58</v>
      </c>
      <c r="F55" s="15"/>
      <c r="G55" s="15"/>
      <c r="H55" s="15"/>
      <c r="I55" s="20"/>
      <c r="AF55">
        <f t="shared" si="1"/>
      </c>
      <c r="AG55">
        <f t="shared" si="2"/>
      </c>
      <c r="AH55">
        <f t="shared" si="8"/>
      </c>
      <c r="AI55">
        <f t="shared" si="9"/>
      </c>
    </row>
    <row r="56" spans="1:35" ht="12.75">
      <c r="A56" s="14"/>
      <c r="B56" s="26">
        <f t="shared" si="10"/>
        <v>55</v>
      </c>
      <c r="C56" s="4" t="s">
        <v>81</v>
      </c>
      <c r="D56" s="2" t="s">
        <v>82</v>
      </c>
      <c r="E56" s="2">
        <v>56</v>
      </c>
      <c r="F56" s="15"/>
      <c r="G56" s="15"/>
      <c r="H56" s="15"/>
      <c r="I56" s="20"/>
      <c r="AF56">
        <f t="shared" si="1"/>
      </c>
      <c r="AG56">
        <f t="shared" si="2"/>
      </c>
      <c r="AH56">
        <f t="shared" si="8"/>
      </c>
      <c r="AI56">
        <f t="shared" si="9"/>
      </c>
    </row>
    <row r="57" spans="1:35" ht="12.75">
      <c r="A57" s="14"/>
      <c r="B57" s="26">
        <f t="shared" si="10"/>
        <v>56</v>
      </c>
      <c r="C57" s="4" t="s">
        <v>83</v>
      </c>
      <c r="D57" s="2" t="s">
        <v>28</v>
      </c>
      <c r="E57" s="2">
        <v>55</v>
      </c>
      <c r="F57" s="15"/>
      <c r="G57" s="15"/>
      <c r="H57" s="15"/>
      <c r="I57" s="20"/>
      <c r="AF57">
        <f t="shared" si="1"/>
      </c>
      <c r="AG57">
        <f t="shared" si="2"/>
      </c>
      <c r="AH57">
        <f t="shared" si="8"/>
      </c>
      <c r="AI57">
        <f t="shared" si="9"/>
      </c>
    </row>
    <row r="58" spans="1:35" ht="12.75">
      <c r="A58" s="14"/>
      <c r="B58" s="26">
        <f t="shared" si="10"/>
        <v>57</v>
      </c>
      <c r="C58" s="4" t="s">
        <v>12</v>
      </c>
      <c r="D58" s="2" t="s">
        <v>84</v>
      </c>
      <c r="E58" s="2">
        <v>55</v>
      </c>
      <c r="F58" s="15"/>
      <c r="G58" s="15"/>
      <c r="H58" s="15"/>
      <c r="I58" s="20"/>
      <c r="AF58">
        <f t="shared" si="1"/>
      </c>
      <c r="AG58">
        <f t="shared" si="2"/>
      </c>
      <c r="AH58">
        <f t="shared" si="8"/>
      </c>
      <c r="AI58">
        <f t="shared" si="9"/>
      </c>
    </row>
    <row r="59" spans="1:35" ht="12.75">
      <c r="A59" s="14" t="s">
        <v>159</v>
      </c>
      <c r="B59" s="26">
        <f t="shared" si="10"/>
        <v>58</v>
      </c>
      <c r="C59" s="4" t="s">
        <v>85</v>
      </c>
      <c r="D59" s="2" t="s">
        <v>86</v>
      </c>
      <c r="E59" s="2">
        <v>54</v>
      </c>
      <c r="F59" s="15"/>
      <c r="G59" s="15"/>
      <c r="H59" s="15"/>
      <c r="I59" s="20"/>
      <c r="AF59">
        <f t="shared" si="1"/>
        <v>58</v>
      </c>
      <c r="AG59" t="str">
        <f t="shared" si="2"/>
        <v>Revue mathématiques</v>
      </c>
      <c r="AH59" t="str">
        <f t="shared" si="8"/>
        <v>Revue mathématiques moderne</v>
      </c>
      <c r="AI59">
        <f t="shared" si="9"/>
        <v>54</v>
      </c>
    </row>
    <row r="60" spans="1:35" ht="12.75">
      <c r="A60" s="14"/>
      <c r="B60" s="26">
        <f t="shared" si="10"/>
        <v>59</v>
      </c>
      <c r="C60" s="4" t="s">
        <v>87</v>
      </c>
      <c r="D60" s="2" t="s">
        <v>88</v>
      </c>
      <c r="E60" s="2">
        <v>53</v>
      </c>
      <c r="F60" s="15"/>
      <c r="G60" s="15"/>
      <c r="H60" s="15"/>
      <c r="I60" s="20"/>
      <c r="AF60">
        <f t="shared" si="1"/>
      </c>
      <c r="AG60">
        <f t="shared" si="2"/>
      </c>
      <c r="AH60">
        <f t="shared" si="8"/>
      </c>
      <c r="AI60">
        <f t="shared" si="9"/>
      </c>
    </row>
    <row r="61" spans="1:35" ht="12.75">
      <c r="A61" s="14"/>
      <c r="B61" s="26">
        <f t="shared" si="10"/>
        <v>60</v>
      </c>
      <c r="C61" s="4" t="s">
        <v>89</v>
      </c>
      <c r="D61" s="2" t="s">
        <v>15</v>
      </c>
      <c r="E61" s="2">
        <v>51</v>
      </c>
      <c r="F61" s="15"/>
      <c r="G61" s="15"/>
      <c r="H61" s="15"/>
      <c r="I61" s="20"/>
      <c r="AF61">
        <f t="shared" si="1"/>
      </c>
      <c r="AG61">
        <f t="shared" si="2"/>
      </c>
      <c r="AH61">
        <f t="shared" si="8"/>
      </c>
      <c r="AI61">
        <f t="shared" si="9"/>
      </c>
    </row>
    <row r="62" spans="1:35" ht="12.75">
      <c r="A62" s="14"/>
      <c r="B62" s="26">
        <f t="shared" si="10"/>
        <v>61</v>
      </c>
      <c r="C62" s="4" t="s">
        <v>90</v>
      </c>
      <c r="D62" s="2" t="s">
        <v>15</v>
      </c>
      <c r="E62" s="2">
        <v>50</v>
      </c>
      <c r="F62" s="15"/>
      <c r="G62" s="15"/>
      <c r="H62" s="15"/>
      <c r="I62" s="20"/>
      <c r="AF62">
        <f t="shared" si="1"/>
      </c>
      <c r="AG62">
        <f t="shared" si="2"/>
      </c>
      <c r="AH62">
        <f t="shared" si="8"/>
      </c>
      <c r="AI62">
        <f t="shared" si="9"/>
      </c>
    </row>
    <row r="63" spans="1:35" ht="12.75">
      <c r="A63" s="14" t="s">
        <v>159</v>
      </c>
      <c r="B63" s="26">
        <f t="shared" si="10"/>
        <v>62</v>
      </c>
      <c r="C63" s="4" t="s">
        <v>91</v>
      </c>
      <c r="D63" s="2" t="s">
        <v>92</v>
      </c>
      <c r="E63" s="2">
        <v>48</v>
      </c>
      <c r="F63" s="15"/>
      <c r="G63" s="15"/>
      <c r="H63" s="15"/>
      <c r="I63" s="20"/>
      <c r="AF63">
        <f t="shared" si="1"/>
        <v>62</v>
      </c>
      <c r="AG63" t="str">
        <f t="shared" si="2"/>
        <v>Géométrie</v>
      </c>
      <c r="AH63" t="str">
        <f t="shared" si="8"/>
        <v>Le bétisier mathématique</v>
      </c>
      <c r="AI63">
        <f t="shared" si="9"/>
        <v>48</v>
      </c>
    </row>
    <row r="64" spans="1:35" ht="12.75">
      <c r="A64" s="14"/>
      <c r="B64" s="26">
        <f t="shared" si="10"/>
        <v>63</v>
      </c>
      <c r="C64" s="4" t="s">
        <v>93</v>
      </c>
      <c r="D64" s="2" t="s">
        <v>94</v>
      </c>
      <c r="E64" s="2">
        <v>45</v>
      </c>
      <c r="F64" s="15"/>
      <c r="G64" s="15"/>
      <c r="H64" s="15"/>
      <c r="I64" s="20"/>
      <c r="AF64">
        <f t="shared" si="1"/>
      </c>
      <c r="AG64">
        <f t="shared" si="2"/>
      </c>
      <c r="AH64">
        <f t="shared" si="8"/>
      </c>
      <c r="AI64">
        <f t="shared" si="9"/>
      </c>
    </row>
    <row r="65" spans="1:35" ht="12.75">
      <c r="A65" s="14" t="s">
        <v>159</v>
      </c>
      <c r="B65" s="26">
        <f t="shared" si="10"/>
        <v>64</v>
      </c>
      <c r="C65" s="4" t="s">
        <v>95</v>
      </c>
      <c r="D65" s="2" t="s">
        <v>25</v>
      </c>
      <c r="E65" s="2">
        <v>45</v>
      </c>
      <c r="F65" s="15"/>
      <c r="G65" s="15"/>
      <c r="H65" s="15"/>
      <c r="I65" s="20"/>
      <c r="AF65">
        <f t="shared" si="1"/>
        <v>64</v>
      </c>
      <c r="AG65" t="str">
        <f t="shared" si="2"/>
        <v>Blog, sites, forum temporaire</v>
      </c>
      <c r="AH65" t="str">
        <f t="shared" si="8"/>
        <v>Blog-Sites de mathématiques</v>
      </c>
      <c r="AI65">
        <f t="shared" si="9"/>
        <v>45</v>
      </c>
    </row>
    <row r="66" spans="1:35" ht="12.75">
      <c r="A66" s="14"/>
      <c r="B66" s="26">
        <f t="shared" si="10"/>
        <v>65</v>
      </c>
      <c r="C66" s="4" t="s">
        <v>97</v>
      </c>
      <c r="D66" s="2" t="s">
        <v>48</v>
      </c>
      <c r="E66" s="2">
        <v>44</v>
      </c>
      <c r="F66" s="15"/>
      <c r="G66" s="15"/>
      <c r="H66" s="15"/>
      <c r="I66" s="20"/>
      <c r="AF66">
        <f t="shared" si="1"/>
      </c>
      <c r="AG66">
        <f t="shared" si="2"/>
      </c>
      <c r="AH66">
        <f t="shared" si="8"/>
      </c>
      <c r="AI66">
        <f t="shared" si="9"/>
      </c>
    </row>
    <row r="67" spans="1:35" ht="12.75">
      <c r="A67" s="14" t="s">
        <v>159</v>
      </c>
      <c r="B67" s="26">
        <f aca="true" t="shared" si="13" ref="B67:B98">B66+1</f>
        <v>66</v>
      </c>
      <c r="C67" s="4" t="s">
        <v>96</v>
      </c>
      <c r="D67" s="2" t="s">
        <v>28</v>
      </c>
      <c r="E67" s="2">
        <v>44</v>
      </c>
      <c r="F67" s="15"/>
      <c r="G67" s="15"/>
      <c r="H67" s="15"/>
      <c r="I67" s="20"/>
      <c r="AF67">
        <f aca="true" t="shared" si="14" ref="AF67:AF114">IF(AG67="","",B67)</f>
        <v>66</v>
      </c>
      <c r="AG67" t="str">
        <f aca="true" t="shared" si="15" ref="AG67:AG114">IF(A67="m",C67,"")</f>
        <v>La trigonométrie</v>
      </c>
      <c r="AH67" t="str">
        <f t="shared" si="8"/>
        <v>Journal mathématique</v>
      </c>
      <c r="AI67">
        <f t="shared" si="9"/>
        <v>44</v>
      </c>
    </row>
    <row r="68" spans="1:35" ht="12.75">
      <c r="A68" s="14"/>
      <c r="B68" s="26">
        <f t="shared" si="13"/>
        <v>67</v>
      </c>
      <c r="C68" s="4" t="s">
        <v>98</v>
      </c>
      <c r="D68" s="2" t="s">
        <v>99</v>
      </c>
      <c r="E68" s="2">
        <v>40</v>
      </c>
      <c r="F68" s="15"/>
      <c r="G68" s="15"/>
      <c r="H68" s="15"/>
      <c r="I68" s="20"/>
      <c r="AF68">
        <f t="shared" si="14"/>
      </c>
      <c r="AG68">
        <f t="shared" si="15"/>
      </c>
      <c r="AH68">
        <f t="shared" si="8"/>
      </c>
      <c r="AI68">
        <f t="shared" si="9"/>
      </c>
    </row>
    <row r="69" spans="1:35" ht="12.75">
      <c r="A69" s="14"/>
      <c r="B69" s="26">
        <f t="shared" si="13"/>
        <v>68</v>
      </c>
      <c r="C69" s="4" t="s">
        <v>100</v>
      </c>
      <c r="D69" s="2" t="s">
        <v>100</v>
      </c>
      <c r="E69" s="2">
        <v>40</v>
      </c>
      <c r="F69" s="15"/>
      <c r="G69" s="15"/>
      <c r="H69" s="15"/>
      <c r="I69" s="20"/>
      <c r="AF69">
        <f t="shared" si="14"/>
      </c>
      <c r="AG69">
        <f t="shared" si="15"/>
      </c>
      <c r="AH69">
        <f t="shared" si="8"/>
      </c>
      <c r="AI69">
        <f t="shared" si="9"/>
      </c>
    </row>
    <row r="70" spans="1:35" ht="12.75">
      <c r="A70" s="14"/>
      <c r="B70" s="26">
        <f t="shared" si="13"/>
        <v>69</v>
      </c>
      <c r="C70" s="4" t="s">
        <v>101</v>
      </c>
      <c r="D70" s="2" t="s">
        <v>48</v>
      </c>
      <c r="E70" s="2">
        <v>39</v>
      </c>
      <c r="F70" s="15"/>
      <c r="G70" s="15"/>
      <c r="H70" s="15"/>
      <c r="I70" s="20"/>
      <c r="AF70">
        <f t="shared" si="14"/>
      </c>
      <c r="AG70">
        <f t="shared" si="15"/>
      </c>
      <c r="AH70">
        <f t="shared" si="8"/>
      </c>
      <c r="AI70">
        <f t="shared" si="9"/>
      </c>
    </row>
    <row r="71" spans="1:35" ht="12.75">
      <c r="A71" s="14"/>
      <c r="B71" s="26">
        <f t="shared" si="13"/>
        <v>70</v>
      </c>
      <c r="C71" s="4" t="s">
        <v>102</v>
      </c>
      <c r="D71" s="2" t="s">
        <v>5</v>
      </c>
      <c r="E71" s="2">
        <v>39</v>
      </c>
      <c r="F71" s="15"/>
      <c r="G71" s="15"/>
      <c r="H71" s="15"/>
      <c r="I71" s="20"/>
      <c r="AF71">
        <f t="shared" si="14"/>
      </c>
      <c r="AG71">
        <f t="shared" si="15"/>
      </c>
      <c r="AH71">
        <f t="shared" si="8"/>
      </c>
      <c r="AI71">
        <f t="shared" si="9"/>
      </c>
    </row>
    <row r="72" spans="1:35" ht="12.75">
      <c r="A72" s="14" t="s">
        <v>159</v>
      </c>
      <c r="B72" s="26">
        <f t="shared" si="13"/>
        <v>71</v>
      </c>
      <c r="C72" s="4" t="s">
        <v>103</v>
      </c>
      <c r="D72" s="2" t="s">
        <v>104</v>
      </c>
      <c r="E72" s="2">
        <v>39</v>
      </c>
      <c r="F72" s="15"/>
      <c r="G72" s="15"/>
      <c r="H72" s="15"/>
      <c r="I72" s="20"/>
      <c r="AF72">
        <f t="shared" si="14"/>
        <v>71</v>
      </c>
      <c r="AG72" t="str">
        <f t="shared" si="15"/>
        <v>Ce que sont devenu mes anciens amis</v>
      </c>
      <c r="AH72" t="str">
        <f t="shared" si="8"/>
        <v>Anciens amis</v>
      </c>
      <c r="AI72">
        <f t="shared" si="9"/>
        <v>39</v>
      </c>
    </row>
    <row r="73" spans="1:35" ht="12.75">
      <c r="A73" s="14"/>
      <c r="B73" s="26">
        <f t="shared" si="13"/>
        <v>72</v>
      </c>
      <c r="C73" s="4" t="s">
        <v>105</v>
      </c>
      <c r="D73" s="2" t="s">
        <v>23</v>
      </c>
      <c r="E73" s="2">
        <v>38</v>
      </c>
      <c r="F73" s="15"/>
      <c r="G73" s="15"/>
      <c r="H73" s="15"/>
      <c r="I73" s="20"/>
      <c r="AF73">
        <f t="shared" si="14"/>
      </c>
      <c r="AG73">
        <f t="shared" si="15"/>
      </c>
      <c r="AH73">
        <f t="shared" si="8"/>
      </c>
      <c r="AI73">
        <f t="shared" si="9"/>
      </c>
    </row>
    <row r="74" spans="1:35" ht="12.75">
      <c r="A74" s="14"/>
      <c r="B74" s="26">
        <f t="shared" si="13"/>
        <v>73</v>
      </c>
      <c r="C74" s="4" t="s">
        <v>106</v>
      </c>
      <c r="D74" s="2" t="s">
        <v>15</v>
      </c>
      <c r="E74" s="2">
        <v>37</v>
      </c>
      <c r="F74" s="15"/>
      <c r="G74" s="15"/>
      <c r="H74" s="15"/>
      <c r="I74" s="20"/>
      <c r="AF74">
        <f t="shared" si="14"/>
      </c>
      <c r="AG74">
        <f t="shared" si="15"/>
      </c>
      <c r="AH74">
        <f t="shared" si="8"/>
      </c>
      <c r="AI74">
        <f t="shared" si="9"/>
      </c>
    </row>
    <row r="75" spans="1:35" ht="12.75">
      <c r="A75" s="14"/>
      <c r="B75" s="26">
        <f t="shared" si="13"/>
        <v>74</v>
      </c>
      <c r="C75" s="4" t="s">
        <v>107</v>
      </c>
      <c r="D75" s="2" t="s">
        <v>38</v>
      </c>
      <c r="E75" s="2">
        <v>36</v>
      </c>
      <c r="F75" s="15"/>
      <c r="G75" s="15"/>
      <c r="H75" s="15"/>
      <c r="I75" s="20"/>
      <c r="AF75">
        <f t="shared" si="14"/>
      </c>
      <c r="AG75">
        <f t="shared" si="15"/>
      </c>
      <c r="AH75">
        <f t="shared" si="8"/>
      </c>
      <c r="AI75">
        <f t="shared" si="9"/>
      </c>
    </row>
    <row r="76" spans="1:35" ht="12.75">
      <c r="A76" s="14"/>
      <c r="B76" s="26">
        <f t="shared" si="13"/>
        <v>75</v>
      </c>
      <c r="C76" s="4" t="s">
        <v>108</v>
      </c>
      <c r="D76" s="2" t="s">
        <v>108</v>
      </c>
      <c r="E76" s="2">
        <v>35</v>
      </c>
      <c r="F76" s="15"/>
      <c r="G76" s="15"/>
      <c r="H76" s="15"/>
      <c r="I76" s="20"/>
      <c r="AF76">
        <f t="shared" si="14"/>
      </c>
      <c r="AG76">
        <f t="shared" si="15"/>
      </c>
      <c r="AH76">
        <f aca="true" t="shared" si="16" ref="AH76:AH114">IF(AG76="","",D76)</f>
      </c>
      <c r="AI76">
        <f aca="true" t="shared" si="17" ref="AI76:AI114">IF(AG76="","",E76)</f>
      </c>
    </row>
    <row r="77" spans="1:35" ht="12.75">
      <c r="A77" s="14"/>
      <c r="B77" s="26">
        <f t="shared" si="13"/>
        <v>76</v>
      </c>
      <c r="C77" s="4" t="s">
        <v>111</v>
      </c>
      <c r="D77" s="2" t="s">
        <v>112</v>
      </c>
      <c r="E77" s="2">
        <v>33</v>
      </c>
      <c r="F77" s="15"/>
      <c r="G77" s="15"/>
      <c r="H77" s="15"/>
      <c r="I77" s="20"/>
      <c r="AF77">
        <f t="shared" si="14"/>
      </c>
      <c r="AG77">
        <f t="shared" si="15"/>
      </c>
      <c r="AH77">
        <f t="shared" si="16"/>
      </c>
      <c r="AI77">
        <f t="shared" si="17"/>
      </c>
    </row>
    <row r="78" spans="1:35" ht="12.75">
      <c r="A78" s="14"/>
      <c r="B78" s="26">
        <f t="shared" si="13"/>
        <v>77</v>
      </c>
      <c r="C78" s="4" t="s">
        <v>109</v>
      </c>
      <c r="D78" s="2" t="s">
        <v>110</v>
      </c>
      <c r="E78" s="2">
        <v>33</v>
      </c>
      <c r="F78" s="15"/>
      <c r="G78" s="15"/>
      <c r="H78" s="15"/>
      <c r="I78" s="20"/>
      <c r="AF78">
        <f t="shared" si="14"/>
      </c>
      <c r="AG78">
        <f t="shared" si="15"/>
      </c>
      <c r="AH78">
        <f t="shared" si="16"/>
      </c>
      <c r="AI78">
        <f t="shared" si="17"/>
      </c>
    </row>
    <row r="79" spans="1:35" ht="12.75">
      <c r="A79" s="14"/>
      <c r="B79" s="26">
        <f t="shared" si="13"/>
        <v>78</v>
      </c>
      <c r="C79" s="4" t="s">
        <v>113</v>
      </c>
      <c r="D79" s="2" t="s">
        <v>114</v>
      </c>
      <c r="E79" s="2">
        <v>31</v>
      </c>
      <c r="F79" s="15"/>
      <c r="G79" s="15"/>
      <c r="H79" s="15"/>
      <c r="I79" s="20"/>
      <c r="AF79">
        <f t="shared" si="14"/>
      </c>
      <c r="AG79">
        <f t="shared" si="15"/>
      </c>
      <c r="AH79">
        <f t="shared" si="16"/>
      </c>
      <c r="AI79">
        <f t="shared" si="17"/>
      </c>
    </row>
    <row r="80" spans="1:35" ht="12.75">
      <c r="A80" s="14"/>
      <c r="B80" s="26">
        <f t="shared" si="13"/>
        <v>79</v>
      </c>
      <c r="C80" s="4" t="s">
        <v>116</v>
      </c>
      <c r="D80" s="2" t="s">
        <v>112</v>
      </c>
      <c r="E80" s="2">
        <v>30</v>
      </c>
      <c r="F80" s="15"/>
      <c r="G80" s="15"/>
      <c r="H80" s="15"/>
      <c r="I80" s="20"/>
      <c r="AF80">
        <f t="shared" si="14"/>
      </c>
      <c r="AG80">
        <f t="shared" si="15"/>
      </c>
      <c r="AH80">
        <f t="shared" si="16"/>
      </c>
      <c r="AI80">
        <f t="shared" si="17"/>
      </c>
    </row>
    <row r="81" spans="1:35" ht="12.75">
      <c r="A81" s="14"/>
      <c r="B81" s="26">
        <f t="shared" si="13"/>
        <v>80</v>
      </c>
      <c r="C81" s="4" t="s">
        <v>111</v>
      </c>
      <c r="D81" s="2" t="s">
        <v>118</v>
      </c>
      <c r="E81" s="2">
        <v>30</v>
      </c>
      <c r="F81" s="15"/>
      <c r="G81" s="15"/>
      <c r="H81" s="15"/>
      <c r="I81" s="20"/>
      <c r="AF81">
        <f t="shared" si="14"/>
      </c>
      <c r="AG81">
        <f t="shared" si="15"/>
      </c>
      <c r="AH81">
        <f t="shared" si="16"/>
      </c>
      <c r="AI81">
        <f t="shared" si="17"/>
      </c>
    </row>
    <row r="82" spans="1:35" ht="12.75">
      <c r="A82" s="14"/>
      <c r="B82" s="26">
        <f t="shared" si="13"/>
        <v>81</v>
      </c>
      <c r="C82" s="4" t="s">
        <v>117</v>
      </c>
      <c r="D82" s="2" t="s">
        <v>28</v>
      </c>
      <c r="E82" s="2">
        <v>30</v>
      </c>
      <c r="F82" s="15"/>
      <c r="G82" s="15"/>
      <c r="H82" s="15"/>
      <c r="I82" s="20"/>
      <c r="AF82">
        <f t="shared" si="14"/>
      </c>
      <c r="AG82">
        <f t="shared" si="15"/>
      </c>
      <c r="AH82">
        <f t="shared" si="16"/>
      </c>
      <c r="AI82">
        <f t="shared" si="17"/>
      </c>
    </row>
    <row r="83" spans="1:35" ht="12.75">
      <c r="A83" s="14"/>
      <c r="B83" s="26">
        <f t="shared" si="13"/>
        <v>82</v>
      </c>
      <c r="C83" s="4" t="s">
        <v>115</v>
      </c>
      <c r="D83" s="2" t="s">
        <v>36</v>
      </c>
      <c r="E83" s="2">
        <v>30</v>
      </c>
      <c r="F83" s="15"/>
      <c r="G83" s="15"/>
      <c r="H83" s="15"/>
      <c r="I83" s="20"/>
      <c r="AF83">
        <f t="shared" si="14"/>
      </c>
      <c r="AG83">
        <f t="shared" si="15"/>
      </c>
      <c r="AH83">
        <f t="shared" si="16"/>
      </c>
      <c r="AI83">
        <f t="shared" si="17"/>
      </c>
    </row>
    <row r="84" spans="1:35" ht="12.75">
      <c r="A84" s="14"/>
      <c r="B84" s="26">
        <f t="shared" si="13"/>
        <v>83</v>
      </c>
      <c r="C84" s="4" t="s">
        <v>124</v>
      </c>
      <c r="D84" s="2" t="s">
        <v>125</v>
      </c>
      <c r="E84" s="2">
        <v>29</v>
      </c>
      <c r="F84" s="15"/>
      <c r="G84" s="15"/>
      <c r="H84" s="15"/>
      <c r="I84" s="20"/>
      <c r="AF84">
        <f t="shared" si="14"/>
      </c>
      <c r="AG84">
        <f t="shared" si="15"/>
      </c>
      <c r="AH84">
        <f t="shared" si="16"/>
      </c>
      <c r="AI84">
        <f t="shared" si="17"/>
      </c>
    </row>
    <row r="85" spans="1:35" ht="12.75">
      <c r="A85" s="14"/>
      <c r="B85" s="26">
        <f t="shared" si="13"/>
        <v>84</v>
      </c>
      <c r="C85" s="4" t="s">
        <v>121</v>
      </c>
      <c r="D85" s="2" t="s">
        <v>13</v>
      </c>
      <c r="E85" s="2">
        <v>29</v>
      </c>
      <c r="F85" s="15"/>
      <c r="G85" s="15"/>
      <c r="H85" s="15"/>
      <c r="I85" s="20"/>
      <c r="AF85">
        <f t="shared" si="14"/>
      </c>
      <c r="AG85">
        <f t="shared" si="15"/>
      </c>
      <c r="AH85">
        <f t="shared" si="16"/>
      </c>
      <c r="AI85">
        <f t="shared" si="17"/>
      </c>
    </row>
    <row r="86" spans="1:35" ht="12.75">
      <c r="A86" s="14"/>
      <c r="B86" s="26">
        <f t="shared" si="13"/>
        <v>85</v>
      </c>
      <c r="C86" s="4" t="s">
        <v>119</v>
      </c>
      <c r="D86" s="2" t="s">
        <v>120</v>
      </c>
      <c r="E86" s="2">
        <v>29</v>
      </c>
      <c r="F86" s="15"/>
      <c r="G86" s="15"/>
      <c r="H86" s="15"/>
      <c r="I86" s="20"/>
      <c r="AF86">
        <f t="shared" si="14"/>
      </c>
      <c r="AG86">
        <f t="shared" si="15"/>
      </c>
      <c r="AH86">
        <f t="shared" si="16"/>
      </c>
      <c r="AI86">
        <f t="shared" si="17"/>
      </c>
    </row>
    <row r="87" spans="1:35" ht="12.75">
      <c r="A87" s="14"/>
      <c r="B87" s="26">
        <f t="shared" si="13"/>
        <v>86</v>
      </c>
      <c r="C87" s="4" t="s">
        <v>122</v>
      </c>
      <c r="D87" s="2" t="s">
        <v>123</v>
      </c>
      <c r="E87" s="2">
        <v>29</v>
      </c>
      <c r="F87" s="15"/>
      <c r="G87" s="15"/>
      <c r="H87" s="15"/>
      <c r="I87" s="20"/>
      <c r="AF87">
        <f t="shared" si="14"/>
      </c>
      <c r="AG87">
        <f t="shared" si="15"/>
      </c>
      <c r="AH87">
        <f t="shared" si="16"/>
      </c>
      <c r="AI87">
        <f t="shared" si="17"/>
      </c>
    </row>
    <row r="88" spans="1:35" ht="12.75">
      <c r="A88" s="14"/>
      <c r="B88" s="26">
        <f t="shared" si="13"/>
        <v>87</v>
      </c>
      <c r="C88" s="4" t="s">
        <v>126</v>
      </c>
      <c r="D88" s="2" t="s">
        <v>33</v>
      </c>
      <c r="E88" s="2">
        <v>28</v>
      </c>
      <c r="F88" s="15"/>
      <c r="G88" s="15"/>
      <c r="H88" s="15"/>
      <c r="I88" s="20"/>
      <c r="AF88">
        <f t="shared" si="14"/>
      </c>
      <c r="AG88">
        <f t="shared" si="15"/>
      </c>
      <c r="AH88">
        <f t="shared" si="16"/>
      </c>
      <c r="AI88">
        <f t="shared" si="17"/>
      </c>
    </row>
    <row r="89" spans="1:35" ht="12.75">
      <c r="A89" s="14"/>
      <c r="B89" s="26">
        <f t="shared" si="13"/>
        <v>88</v>
      </c>
      <c r="C89" s="4" t="s">
        <v>127</v>
      </c>
      <c r="D89" s="2" t="s">
        <v>128</v>
      </c>
      <c r="E89" s="2">
        <v>28</v>
      </c>
      <c r="F89" s="15"/>
      <c r="G89" s="15"/>
      <c r="H89" s="15"/>
      <c r="I89" s="20"/>
      <c r="AF89">
        <f t="shared" si="14"/>
      </c>
      <c r="AG89">
        <f t="shared" si="15"/>
      </c>
      <c r="AH89">
        <f t="shared" si="16"/>
      </c>
      <c r="AI89">
        <f t="shared" si="17"/>
      </c>
    </row>
    <row r="90" spans="1:35" ht="12.75">
      <c r="A90" s="14"/>
      <c r="B90" s="26">
        <f t="shared" si="13"/>
        <v>89</v>
      </c>
      <c r="C90" s="4" t="s">
        <v>129</v>
      </c>
      <c r="D90" s="2" t="s">
        <v>110</v>
      </c>
      <c r="E90" s="2">
        <v>27</v>
      </c>
      <c r="F90" s="15"/>
      <c r="G90" s="15"/>
      <c r="H90" s="15"/>
      <c r="I90" s="20"/>
      <c r="AF90">
        <f t="shared" si="14"/>
      </c>
      <c r="AG90">
        <f t="shared" si="15"/>
      </c>
      <c r="AH90">
        <f t="shared" si="16"/>
      </c>
      <c r="AI90">
        <f t="shared" si="17"/>
      </c>
    </row>
    <row r="91" spans="1:35" ht="12.75">
      <c r="A91" s="14" t="s">
        <v>159</v>
      </c>
      <c r="B91" s="26">
        <f t="shared" si="13"/>
        <v>90</v>
      </c>
      <c r="C91" s="4" t="s">
        <v>130</v>
      </c>
      <c r="D91" s="2" t="s">
        <v>25</v>
      </c>
      <c r="E91" s="2">
        <v>27</v>
      </c>
      <c r="F91" s="15"/>
      <c r="G91" s="15"/>
      <c r="H91" s="15"/>
      <c r="I91" s="20"/>
      <c r="AF91">
        <f t="shared" si="14"/>
        <v>90</v>
      </c>
      <c r="AG91" t="str">
        <f t="shared" si="15"/>
        <v>Forum mathématique</v>
      </c>
      <c r="AH91" t="str">
        <f t="shared" si="16"/>
        <v>Blog-Sites de mathématiques</v>
      </c>
      <c r="AI91">
        <f t="shared" si="17"/>
        <v>27</v>
      </c>
    </row>
    <row r="92" spans="1:35" ht="12.75">
      <c r="A92" s="14"/>
      <c r="B92" s="26">
        <f t="shared" si="13"/>
        <v>91</v>
      </c>
      <c r="C92" s="4" t="s">
        <v>131</v>
      </c>
      <c r="D92" s="2" t="s">
        <v>132</v>
      </c>
      <c r="E92" s="2">
        <v>26</v>
      </c>
      <c r="F92" s="15"/>
      <c r="G92" s="15"/>
      <c r="H92" s="15"/>
      <c r="I92" s="20"/>
      <c r="AF92">
        <f t="shared" si="14"/>
      </c>
      <c r="AG92">
        <f t="shared" si="15"/>
      </c>
      <c r="AH92">
        <f t="shared" si="16"/>
      </c>
      <c r="AI92">
        <f t="shared" si="17"/>
      </c>
    </row>
    <row r="93" spans="1:35" ht="12.75">
      <c r="A93" s="14"/>
      <c r="B93" s="26">
        <f t="shared" si="13"/>
        <v>92</v>
      </c>
      <c r="C93" s="4" t="s">
        <v>133</v>
      </c>
      <c r="D93" s="2" t="s">
        <v>134</v>
      </c>
      <c r="E93" s="2">
        <v>26</v>
      </c>
      <c r="F93" s="15"/>
      <c r="G93" s="15"/>
      <c r="H93" s="15"/>
      <c r="I93" s="20"/>
      <c r="AF93">
        <f t="shared" si="14"/>
      </c>
      <c r="AG93">
        <f t="shared" si="15"/>
      </c>
      <c r="AH93">
        <f t="shared" si="16"/>
      </c>
      <c r="AI93">
        <f t="shared" si="17"/>
      </c>
    </row>
    <row r="94" spans="1:35" ht="12.75">
      <c r="A94" s="14"/>
      <c r="B94" s="26">
        <f t="shared" si="13"/>
        <v>93</v>
      </c>
      <c r="C94" s="4" t="s">
        <v>135</v>
      </c>
      <c r="D94" s="2" t="s">
        <v>40</v>
      </c>
      <c r="E94" s="2">
        <v>26</v>
      </c>
      <c r="F94" s="15"/>
      <c r="G94" s="15"/>
      <c r="H94" s="15"/>
      <c r="I94" s="20"/>
      <c r="AF94">
        <f t="shared" si="14"/>
      </c>
      <c r="AG94">
        <f t="shared" si="15"/>
      </c>
      <c r="AH94">
        <f t="shared" si="16"/>
      </c>
      <c r="AI94">
        <f t="shared" si="17"/>
      </c>
    </row>
    <row r="95" spans="1:35" ht="12.75">
      <c r="A95" s="14"/>
      <c r="B95" s="26">
        <f t="shared" si="13"/>
        <v>94</v>
      </c>
      <c r="C95" s="4" t="s">
        <v>136</v>
      </c>
      <c r="D95" s="2" t="s">
        <v>137</v>
      </c>
      <c r="E95" s="2">
        <v>24</v>
      </c>
      <c r="F95" s="15"/>
      <c r="G95" s="15"/>
      <c r="H95" s="15"/>
      <c r="I95" s="20"/>
      <c r="AF95">
        <f t="shared" si="14"/>
      </c>
      <c r="AG95">
        <f t="shared" si="15"/>
      </c>
      <c r="AH95">
        <f t="shared" si="16"/>
      </c>
      <c r="AI95">
        <f t="shared" si="17"/>
      </c>
    </row>
    <row r="96" spans="1:35" ht="12.75">
      <c r="A96" s="14"/>
      <c r="B96" s="26">
        <f t="shared" si="13"/>
        <v>95</v>
      </c>
      <c r="C96" s="4" t="s">
        <v>139</v>
      </c>
      <c r="D96" s="2" t="s">
        <v>48</v>
      </c>
      <c r="E96" s="2">
        <v>24</v>
      </c>
      <c r="F96" s="15"/>
      <c r="G96" s="15"/>
      <c r="H96" s="15"/>
      <c r="I96" s="20"/>
      <c r="AF96">
        <f t="shared" si="14"/>
      </c>
      <c r="AG96">
        <f t="shared" si="15"/>
      </c>
      <c r="AH96">
        <f t="shared" si="16"/>
      </c>
      <c r="AI96">
        <f t="shared" si="17"/>
      </c>
    </row>
    <row r="97" spans="1:35" ht="12.75">
      <c r="A97" s="14"/>
      <c r="B97" s="26">
        <f t="shared" si="13"/>
        <v>96</v>
      </c>
      <c r="C97" s="4" t="s">
        <v>138</v>
      </c>
      <c r="D97" s="2" t="s">
        <v>33</v>
      </c>
      <c r="E97" s="2">
        <v>24</v>
      </c>
      <c r="F97" s="15"/>
      <c r="G97" s="15"/>
      <c r="H97" s="15"/>
      <c r="I97" s="20"/>
      <c r="AF97">
        <f t="shared" si="14"/>
      </c>
      <c r="AG97">
        <f t="shared" si="15"/>
      </c>
      <c r="AH97">
        <f t="shared" si="16"/>
      </c>
      <c r="AI97">
        <f t="shared" si="17"/>
      </c>
    </row>
    <row r="98" spans="1:35" ht="12.75">
      <c r="A98" s="14" t="s">
        <v>159</v>
      </c>
      <c r="B98" s="26">
        <f t="shared" si="13"/>
        <v>97</v>
      </c>
      <c r="C98" s="4" t="s">
        <v>140</v>
      </c>
      <c r="D98" s="2" t="s">
        <v>141</v>
      </c>
      <c r="E98" s="2">
        <v>23</v>
      </c>
      <c r="F98" s="15"/>
      <c r="G98" s="15"/>
      <c r="H98" s="15"/>
      <c r="I98" s="20"/>
      <c r="AF98">
        <f t="shared" si="14"/>
        <v>97</v>
      </c>
      <c r="AG98" t="str">
        <f t="shared" si="15"/>
        <v>La géométrie classique</v>
      </c>
      <c r="AH98" t="str">
        <f t="shared" si="16"/>
        <v>Les mathématiques littéraires</v>
      </c>
      <c r="AI98">
        <f t="shared" si="17"/>
        <v>23</v>
      </c>
    </row>
    <row r="99" spans="1:35" ht="12.75">
      <c r="A99" s="14"/>
      <c r="B99" s="26">
        <f aca="true" t="shared" si="18" ref="B99:B114">B98+1</f>
        <v>98</v>
      </c>
      <c r="C99" s="4" t="s">
        <v>142</v>
      </c>
      <c r="D99" s="2" t="s">
        <v>28</v>
      </c>
      <c r="E99" s="2">
        <v>23</v>
      </c>
      <c r="F99" s="15"/>
      <c r="G99" s="15"/>
      <c r="H99" s="15"/>
      <c r="I99" s="20"/>
      <c r="AF99">
        <f t="shared" si="14"/>
      </c>
      <c r="AG99">
        <f t="shared" si="15"/>
      </c>
      <c r="AH99">
        <f t="shared" si="16"/>
      </c>
      <c r="AI99">
        <f t="shared" si="17"/>
      </c>
    </row>
    <row r="100" spans="1:35" ht="12.75">
      <c r="A100" s="14" t="s">
        <v>159</v>
      </c>
      <c r="B100" s="26">
        <f t="shared" si="18"/>
        <v>99</v>
      </c>
      <c r="C100" s="4" t="s">
        <v>143</v>
      </c>
      <c r="D100" s="2" t="s">
        <v>28</v>
      </c>
      <c r="E100" s="2">
        <v>21</v>
      </c>
      <c r="F100" s="15"/>
      <c r="G100" s="15"/>
      <c r="H100" s="15"/>
      <c r="I100" s="20"/>
      <c r="AF100">
        <f t="shared" si="14"/>
        <v>99</v>
      </c>
      <c r="AG100" t="str">
        <f t="shared" si="15"/>
        <v>Equation du premier degré</v>
      </c>
      <c r="AH100" t="str">
        <f t="shared" si="16"/>
        <v>Journal mathématique</v>
      </c>
      <c r="AI100">
        <f t="shared" si="17"/>
        <v>21</v>
      </c>
    </row>
    <row r="101" spans="1:35" ht="12.75">
      <c r="A101" s="14"/>
      <c r="B101" s="26">
        <f t="shared" si="18"/>
        <v>100</v>
      </c>
      <c r="C101" s="4" t="s">
        <v>144</v>
      </c>
      <c r="D101" s="2" t="s">
        <v>137</v>
      </c>
      <c r="E101" s="2">
        <v>19</v>
      </c>
      <c r="F101" s="15"/>
      <c r="G101" s="15"/>
      <c r="H101" s="15"/>
      <c r="I101" s="20"/>
      <c r="AF101">
        <f t="shared" si="14"/>
      </c>
      <c r="AG101">
        <f t="shared" si="15"/>
      </c>
      <c r="AH101">
        <f t="shared" si="16"/>
      </c>
      <c r="AI101">
        <f t="shared" si="17"/>
      </c>
    </row>
    <row r="102" spans="1:35" ht="12.75">
      <c r="A102" s="14"/>
      <c r="B102" s="26">
        <f t="shared" si="18"/>
        <v>101</v>
      </c>
      <c r="C102" s="4" t="s">
        <v>145</v>
      </c>
      <c r="D102" s="2" t="s">
        <v>137</v>
      </c>
      <c r="E102" s="2">
        <v>18</v>
      </c>
      <c r="F102" s="15"/>
      <c r="G102" s="15"/>
      <c r="H102" s="15"/>
      <c r="I102" s="20"/>
      <c r="AF102">
        <f t="shared" si="14"/>
      </c>
      <c r="AG102">
        <f t="shared" si="15"/>
      </c>
      <c r="AH102">
        <f t="shared" si="16"/>
      </c>
      <c r="AI102">
        <f t="shared" si="17"/>
      </c>
    </row>
    <row r="103" spans="1:35" ht="12.75">
      <c r="A103" s="14" t="s">
        <v>159</v>
      </c>
      <c r="B103" s="26">
        <f t="shared" si="18"/>
        <v>102</v>
      </c>
      <c r="C103" s="4" t="s">
        <v>91</v>
      </c>
      <c r="D103" s="2" t="s">
        <v>71</v>
      </c>
      <c r="E103" s="2">
        <v>16</v>
      </c>
      <c r="F103" s="15"/>
      <c r="G103" s="15"/>
      <c r="H103" s="15"/>
      <c r="I103" s="20"/>
      <c r="AF103">
        <f t="shared" si="14"/>
        <v>102</v>
      </c>
      <c r="AG103" t="str">
        <f t="shared" si="15"/>
        <v>Géométrie</v>
      </c>
      <c r="AH103" t="str">
        <f t="shared" si="16"/>
        <v>Géométrie Classique</v>
      </c>
      <c r="AI103">
        <f t="shared" si="17"/>
        <v>16</v>
      </c>
    </row>
    <row r="104" spans="1:35" ht="12.75">
      <c r="A104" s="14"/>
      <c r="B104" s="26">
        <f t="shared" si="18"/>
        <v>103</v>
      </c>
      <c r="C104" s="4" t="s">
        <v>146</v>
      </c>
      <c r="D104" s="2" t="s">
        <v>53</v>
      </c>
      <c r="E104" s="2">
        <v>15</v>
      </c>
      <c r="F104" s="15"/>
      <c r="G104" s="15"/>
      <c r="H104" s="15"/>
      <c r="I104" s="20"/>
      <c r="AF104">
        <f t="shared" si="14"/>
      </c>
      <c r="AG104">
        <f t="shared" si="15"/>
      </c>
      <c r="AH104">
        <f t="shared" si="16"/>
      </c>
      <c r="AI104">
        <f t="shared" si="17"/>
      </c>
    </row>
    <row r="105" spans="1:35" ht="12.75">
      <c r="A105" s="14" t="s">
        <v>159</v>
      </c>
      <c r="B105" s="26">
        <f t="shared" si="18"/>
        <v>104</v>
      </c>
      <c r="C105" s="4" t="s">
        <v>147</v>
      </c>
      <c r="D105" s="2" t="s">
        <v>28</v>
      </c>
      <c r="E105" s="2">
        <v>15</v>
      </c>
      <c r="F105" s="15"/>
      <c r="G105" s="15"/>
      <c r="H105" s="15"/>
      <c r="I105" s="20"/>
      <c r="AF105">
        <f t="shared" si="14"/>
        <v>104</v>
      </c>
      <c r="AG105" t="str">
        <f t="shared" si="15"/>
        <v>Mathématiques - Freins - Les vraies raisons</v>
      </c>
      <c r="AH105" t="str">
        <f t="shared" si="16"/>
        <v>Journal mathématique</v>
      </c>
      <c r="AI105">
        <f t="shared" si="17"/>
        <v>15</v>
      </c>
    </row>
    <row r="106" spans="1:35" ht="12.75">
      <c r="A106" s="14"/>
      <c r="B106" s="26">
        <f t="shared" si="18"/>
        <v>105</v>
      </c>
      <c r="C106" s="4" t="s">
        <v>149</v>
      </c>
      <c r="D106" s="2" t="s">
        <v>150</v>
      </c>
      <c r="E106" s="2">
        <v>14</v>
      </c>
      <c r="F106" s="15"/>
      <c r="G106" s="15"/>
      <c r="H106" s="15"/>
      <c r="I106" s="20"/>
      <c r="AF106">
        <f t="shared" si="14"/>
      </c>
      <c r="AG106">
        <f t="shared" si="15"/>
      </c>
      <c r="AH106">
        <f t="shared" si="16"/>
      </c>
      <c r="AI106">
        <f t="shared" si="17"/>
      </c>
    </row>
    <row r="107" spans="1:35" ht="12.75">
      <c r="A107" s="14" t="s">
        <v>159</v>
      </c>
      <c r="B107" s="26">
        <f t="shared" si="18"/>
        <v>106</v>
      </c>
      <c r="C107" s="4" t="s">
        <v>148</v>
      </c>
      <c r="D107" s="2" t="s">
        <v>40</v>
      </c>
      <c r="E107" s="2">
        <v>14</v>
      </c>
      <c r="F107" s="15"/>
      <c r="G107" s="15"/>
      <c r="H107" s="15"/>
      <c r="I107" s="20"/>
      <c r="AF107">
        <f t="shared" si="14"/>
        <v>106</v>
      </c>
      <c r="AG107" t="str">
        <f t="shared" si="15"/>
        <v>cafés mathématiques</v>
      </c>
      <c r="AH107" t="str">
        <f t="shared" si="16"/>
        <v>Accueil</v>
      </c>
      <c r="AI107">
        <f t="shared" si="17"/>
        <v>14</v>
      </c>
    </row>
    <row r="108" spans="1:35" ht="12.75">
      <c r="A108" s="14" t="s">
        <v>159</v>
      </c>
      <c r="B108" s="26">
        <f t="shared" si="18"/>
        <v>107</v>
      </c>
      <c r="C108" s="4" t="s">
        <v>151</v>
      </c>
      <c r="D108" s="2" t="s">
        <v>28</v>
      </c>
      <c r="E108" s="2">
        <v>13</v>
      </c>
      <c r="F108" s="15"/>
      <c r="G108" s="15"/>
      <c r="H108" s="15"/>
      <c r="I108" s="20"/>
      <c r="AF108">
        <f t="shared" si="14"/>
        <v>107</v>
      </c>
      <c r="AG108" t="str">
        <f t="shared" si="15"/>
        <v>wikiversité</v>
      </c>
      <c r="AH108" t="str">
        <f t="shared" si="16"/>
        <v>Journal mathématique</v>
      </c>
      <c r="AI108">
        <f t="shared" si="17"/>
        <v>13</v>
      </c>
    </row>
    <row r="109" spans="1:35" ht="12.75">
      <c r="A109" s="14"/>
      <c r="B109" s="26">
        <f t="shared" si="18"/>
        <v>108</v>
      </c>
      <c r="C109" s="4" t="s">
        <v>152</v>
      </c>
      <c r="D109" s="2" t="s">
        <v>153</v>
      </c>
      <c r="E109" s="2">
        <v>13</v>
      </c>
      <c r="F109" s="15"/>
      <c r="G109" s="15"/>
      <c r="H109" s="15"/>
      <c r="I109" s="20"/>
      <c r="AF109">
        <f t="shared" si="14"/>
      </c>
      <c r="AG109">
        <f t="shared" si="15"/>
      </c>
      <c r="AH109">
        <f t="shared" si="16"/>
      </c>
      <c r="AI109">
        <f t="shared" si="17"/>
      </c>
    </row>
    <row r="110" spans="1:35" ht="12.75">
      <c r="A110" s="14" t="s">
        <v>159</v>
      </c>
      <c r="B110" s="26">
        <f t="shared" si="18"/>
        <v>109</v>
      </c>
      <c r="C110" s="4" t="s">
        <v>154</v>
      </c>
      <c r="D110" s="2" t="s">
        <v>28</v>
      </c>
      <c r="E110" s="2">
        <v>12</v>
      </c>
      <c r="F110" s="15"/>
      <c r="G110" s="15"/>
      <c r="H110" s="15"/>
      <c r="I110" s="20"/>
      <c r="AF110">
        <f t="shared" si="14"/>
        <v>109</v>
      </c>
      <c r="AG110" t="str">
        <f t="shared" si="15"/>
        <v>Système d'équation ou matrice (3;3)</v>
      </c>
      <c r="AH110" t="str">
        <f t="shared" si="16"/>
        <v>Journal mathématique</v>
      </c>
      <c r="AI110">
        <f t="shared" si="17"/>
        <v>12</v>
      </c>
    </row>
    <row r="111" spans="1:35" ht="12.75">
      <c r="A111" s="14" t="s">
        <v>159</v>
      </c>
      <c r="B111" s="26">
        <f t="shared" si="18"/>
        <v>110</v>
      </c>
      <c r="C111" s="4" t="s">
        <v>155</v>
      </c>
      <c r="D111" s="2" t="s">
        <v>9</v>
      </c>
      <c r="E111" s="2">
        <v>5</v>
      </c>
      <c r="F111" s="15"/>
      <c r="G111" s="15"/>
      <c r="H111" s="15"/>
      <c r="I111" s="20"/>
      <c r="AF111">
        <f t="shared" si="14"/>
        <v>110</v>
      </c>
      <c r="AG111" t="str">
        <f t="shared" si="15"/>
        <v>les fonctions logarithmiques</v>
      </c>
      <c r="AH111" t="str">
        <f t="shared" si="16"/>
        <v>Analyse</v>
      </c>
      <c r="AI111">
        <f t="shared" si="17"/>
        <v>5</v>
      </c>
    </row>
    <row r="112" spans="1:35" ht="12.75">
      <c r="A112" s="14" t="s">
        <v>159</v>
      </c>
      <c r="B112" s="26">
        <f t="shared" si="18"/>
        <v>111</v>
      </c>
      <c r="C112" s="4" t="s">
        <v>156</v>
      </c>
      <c r="D112" s="2" t="s">
        <v>9</v>
      </c>
      <c r="E112" s="2">
        <v>3</v>
      </c>
      <c r="F112" s="15"/>
      <c r="G112" s="15"/>
      <c r="H112" s="15"/>
      <c r="I112" s="20"/>
      <c r="AF112">
        <f t="shared" si="14"/>
        <v>111</v>
      </c>
      <c r="AG112" t="str">
        <f t="shared" si="15"/>
        <v>fonctions numériques</v>
      </c>
      <c r="AH112" t="str">
        <f t="shared" si="16"/>
        <v>Analyse</v>
      </c>
      <c r="AI112">
        <f t="shared" si="17"/>
        <v>3</v>
      </c>
    </row>
    <row r="113" spans="1:35" ht="12.75">
      <c r="A113" s="14" t="s">
        <v>159</v>
      </c>
      <c r="B113" s="26">
        <f t="shared" si="18"/>
        <v>112</v>
      </c>
      <c r="C113" s="4" t="s">
        <v>157</v>
      </c>
      <c r="D113" s="2" t="s">
        <v>9</v>
      </c>
      <c r="E113" s="2">
        <v>2</v>
      </c>
      <c r="F113" s="15"/>
      <c r="G113" s="15"/>
      <c r="H113" s="15"/>
      <c r="I113" s="20"/>
      <c r="AF113">
        <f t="shared" si="14"/>
        <v>112</v>
      </c>
      <c r="AG113" t="str">
        <f t="shared" si="15"/>
        <v>calcul différentiel et intégral</v>
      </c>
      <c r="AH113" t="str">
        <f t="shared" si="16"/>
        <v>Analyse</v>
      </c>
      <c r="AI113">
        <f t="shared" si="17"/>
        <v>2</v>
      </c>
    </row>
    <row r="114" spans="1:35" ht="12.75">
      <c r="A114" s="14" t="s">
        <v>159</v>
      </c>
      <c r="B114" s="26">
        <f t="shared" si="18"/>
        <v>113</v>
      </c>
      <c r="C114" s="4" t="s">
        <v>158</v>
      </c>
      <c r="D114" s="2" t="s">
        <v>25</v>
      </c>
      <c r="E114" s="2">
        <v>0</v>
      </c>
      <c r="F114" s="15"/>
      <c r="G114" s="15"/>
      <c r="H114" s="15"/>
      <c r="I114" s="20"/>
      <c r="AF114">
        <f t="shared" si="14"/>
        <v>113</v>
      </c>
      <c r="AG114" t="str">
        <f t="shared" si="15"/>
        <v>Logarithmes</v>
      </c>
      <c r="AH114" t="str">
        <f t="shared" si="16"/>
        <v>Blog-Sites de mathématiques</v>
      </c>
      <c r="AI114">
        <f t="shared" si="17"/>
        <v>0</v>
      </c>
    </row>
    <row r="115" spans="1:33" ht="12.75">
      <c r="A115" s="21"/>
      <c r="B115" s="8"/>
      <c r="C115" s="9"/>
      <c r="D115" s="9"/>
      <c r="E115" s="9"/>
      <c r="F115" s="8"/>
      <c r="G115" s="8"/>
      <c r="H115" s="8"/>
      <c r="I115" s="22"/>
      <c r="AG115">
        <f>IF(A115="m",C115,"")</f>
      </c>
    </row>
    <row r="116" spans="1:35" ht="12.75">
      <c r="A116" s="15"/>
      <c r="B116" s="15"/>
      <c r="C116" s="15"/>
      <c r="D116" s="15"/>
      <c r="E116" s="15"/>
      <c r="F116" s="15"/>
      <c r="G116" s="15"/>
      <c r="H116" s="15"/>
      <c r="I116" s="15"/>
      <c r="AG116">
        <f aca="true" t="shared" si="19" ref="AG116:AG146">IF(A232="m",C232,"")</f>
      </c>
      <c r="AI116">
        <f>SUM(AI2:AI114)</f>
        <v>5657</v>
      </c>
    </row>
    <row r="117" spans="1:33" ht="12.75">
      <c r="A117" s="11"/>
      <c r="B117" s="12"/>
      <c r="C117" s="31"/>
      <c r="D117" s="32"/>
      <c r="E117" s="32"/>
      <c r="F117" s="12"/>
      <c r="G117" s="12" t="s">
        <v>161</v>
      </c>
      <c r="H117" s="12" t="s">
        <v>171</v>
      </c>
      <c r="I117" s="12" t="s">
        <v>175</v>
      </c>
      <c r="J117" s="12"/>
      <c r="K117" s="12"/>
      <c r="L117" s="12" t="s">
        <v>170</v>
      </c>
      <c r="M117" s="12"/>
      <c r="N117" s="12"/>
      <c r="O117" s="12" t="s">
        <v>174</v>
      </c>
      <c r="P117" s="12" t="s">
        <v>178</v>
      </c>
      <c r="Q117" s="12" t="s">
        <v>205</v>
      </c>
      <c r="R117" s="12" t="s">
        <v>206</v>
      </c>
      <c r="S117" s="12" t="s">
        <v>176</v>
      </c>
      <c r="T117" s="12" t="s">
        <v>164</v>
      </c>
      <c r="U117" s="12" t="s">
        <v>167</v>
      </c>
      <c r="V117" s="12" t="s">
        <v>189</v>
      </c>
      <c r="W117" s="12" t="s">
        <v>166</v>
      </c>
      <c r="X117" s="12" t="s">
        <v>207</v>
      </c>
      <c r="Y117" s="12"/>
      <c r="Z117" s="12"/>
      <c r="AA117" s="12" t="s">
        <v>330</v>
      </c>
      <c r="AB117" s="12" t="s">
        <v>180</v>
      </c>
      <c r="AC117" s="12" t="s">
        <v>183</v>
      </c>
      <c r="AD117" s="13" t="s">
        <v>186</v>
      </c>
      <c r="AG117">
        <f t="shared" si="19"/>
      </c>
    </row>
    <row r="118" spans="1:33" ht="12.75">
      <c r="A118" s="14"/>
      <c r="B118" s="15"/>
      <c r="C118" s="29"/>
      <c r="D118" s="33"/>
      <c r="E118" s="33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 t="s">
        <v>201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20"/>
      <c r="AG118">
        <f t="shared" si="19"/>
      </c>
    </row>
    <row r="119" spans="1:33" ht="12.75">
      <c r="A119" s="14"/>
      <c r="B119" s="15"/>
      <c r="C119" s="29"/>
      <c r="D119" s="33"/>
      <c r="E119" s="33"/>
      <c r="F119" s="34" t="s">
        <v>193</v>
      </c>
      <c r="G119" s="34" t="s">
        <v>194</v>
      </c>
      <c r="H119" s="34" t="s">
        <v>195</v>
      </c>
      <c r="I119" s="34" t="s">
        <v>200</v>
      </c>
      <c r="J119" s="34" t="s">
        <v>203</v>
      </c>
      <c r="K119" s="34" t="s">
        <v>202</v>
      </c>
      <c r="L119" s="34" t="s">
        <v>198</v>
      </c>
      <c r="M119" s="34" t="s">
        <v>175</v>
      </c>
      <c r="N119" s="34" t="s">
        <v>160</v>
      </c>
      <c r="O119" s="34" t="s">
        <v>173</v>
      </c>
      <c r="P119" s="34" t="s">
        <v>199</v>
      </c>
      <c r="Q119" s="15" t="s">
        <v>204</v>
      </c>
      <c r="R119" s="15" t="s">
        <v>197</v>
      </c>
      <c r="S119" s="15" t="s">
        <v>177</v>
      </c>
      <c r="T119" s="15" t="s">
        <v>164</v>
      </c>
      <c r="U119" s="34" t="s">
        <v>196</v>
      </c>
      <c r="V119" s="15" t="s">
        <v>190</v>
      </c>
      <c r="W119" s="15" t="s">
        <v>166</v>
      </c>
      <c r="X119" s="15" t="s">
        <v>329</v>
      </c>
      <c r="Y119" s="15" t="s">
        <v>172</v>
      </c>
      <c r="Z119" s="15" t="s">
        <v>188</v>
      </c>
      <c r="AA119" s="46" t="s">
        <v>330</v>
      </c>
      <c r="AB119" s="15" t="s">
        <v>181</v>
      </c>
      <c r="AC119" s="15" t="s">
        <v>184</v>
      </c>
      <c r="AD119" s="20" t="s">
        <v>185</v>
      </c>
      <c r="AE119" s="46" t="s">
        <v>159</v>
      </c>
      <c r="AG119">
        <f t="shared" si="19"/>
      </c>
    </row>
    <row r="120" spans="1:33" ht="12.75">
      <c r="A120" s="14"/>
      <c r="B120" s="15"/>
      <c r="C120" s="29"/>
      <c r="D120" s="33"/>
      <c r="E120" s="33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20"/>
      <c r="AG120">
        <f t="shared" si="19"/>
      </c>
    </row>
    <row r="121" spans="1:33" ht="12.75">
      <c r="A121" s="14"/>
      <c r="B121" s="15" t="s">
        <v>193</v>
      </c>
      <c r="C121" s="4" t="s">
        <v>39</v>
      </c>
      <c r="D121" s="2" t="s">
        <v>40</v>
      </c>
      <c r="E121" s="2">
        <v>124</v>
      </c>
      <c r="F121" s="15">
        <f aca="true" t="shared" si="20" ref="F121:F152">IF($F$119=$B121,$E121,0)</f>
        <v>124</v>
      </c>
      <c r="G121" s="15">
        <f aca="true" t="shared" si="21" ref="G121:AD121">IF(G$119=$B121,$E121,0)</f>
        <v>0</v>
      </c>
      <c r="H121" s="15">
        <f t="shared" si="21"/>
        <v>0</v>
      </c>
      <c r="I121" s="15">
        <f t="shared" si="21"/>
        <v>0</v>
      </c>
      <c r="J121" s="15">
        <f t="shared" si="21"/>
        <v>0</v>
      </c>
      <c r="K121" s="15">
        <f t="shared" si="21"/>
        <v>0</v>
      </c>
      <c r="L121" s="15">
        <f t="shared" si="21"/>
        <v>0</v>
      </c>
      <c r="M121" s="15">
        <f t="shared" si="21"/>
        <v>0</v>
      </c>
      <c r="N121" s="15">
        <f t="shared" si="21"/>
        <v>0</v>
      </c>
      <c r="O121" s="15">
        <f t="shared" si="21"/>
        <v>0</v>
      </c>
      <c r="P121" s="15">
        <f t="shared" si="21"/>
        <v>0</v>
      </c>
      <c r="Q121" s="15">
        <f t="shared" si="21"/>
        <v>0</v>
      </c>
      <c r="R121" s="15">
        <f t="shared" si="21"/>
        <v>0</v>
      </c>
      <c r="S121" s="15">
        <f t="shared" si="21"/>
        <v>0</v>
      </c>
      <c r="T121" s="15">
        <f t="shared" si="21"/>
        <v>0</v>
      </c>
      <c r="U121" s="15">
        <f t="shared" si="21"/>
        <v>0</v>
      </c>
      <c r="V121" s="15">
        <f t="shared" si="21"/>
        <v>0</v>
      </c>
      <c r="W121" s="15">
        <f t="shared" si="21"/>
        <v>0</v>
      </c>
      <c r="X121" s="15">
        <f t="shared" si="21"/>
        <v>0</v>
      </c>
      <c r="Y121" s="15">
        <f t="shared" si="21"/>
        <v>0</v>
      </c>
      <c r="Z121" s="15">
        <f t="shared" si="21"/>
        <v>0</v>
      </c>
      <c r="AA121" s="15">
        <f t="shared" si="21"/>
        <v>0</v>
      </c>
      <c r="AB121" s="15">
        <f t="shared" si="21"/>
        <v>0</v>
      </c>
      <c r="AC121" s="15">
        <f t="shared" si="21"/>
        <v>0</v>
      </c>
      <c r="AD121" s="20">
        <f t="shared" si="21"/>
        <v>0</v>
      </c>
      <c r="AE121" s="20">
        <f>IF(AE$119=$A121,$E121,0)</f>
        <v>0</v>
      </c>
      <c r="AG121">
        <f t="shared" si="19"/>
      </c>
    </row>
    <row r="122" spans="1:33" ht="12.75">
      <c r="A122" s="14"/>
      <c r="B122" s="15" t="s">
        <v>193</v>
      </c>
      <c r="C122" s="4" t="s">
        <v>135</v>
      </c>
      <c r="D122" s="2" t="s">
        <v>40</v>
      </c>
      <c r="E122" s="2">
        <v>26</v>
      </c>
      <c r="F122" s="15">
        <f t="shared" si="20"/>
        <v>26</v>
      </c>
      <c r="G122" s="15">
        <f aca="true" t="shared" si="22" ref="G122:M131">IF(G$119=$B122,$E122,0)</f>
        <v>0</v>
      </c>
      <c r="H122" s="15">
        <f t="shared" si="22"/>
        <v>0</v>
      </c>
      <c r="I122" s="15">
        <f t="shared" si="22"/>
        <v>0</v>
      </c>
      <c r="J122" s="15">
        <f t="shared" si="22"/>
        <v>0</v>
      </c>
      <c r="K122" s="15">
        <f t="shared" si="22"/>
        <v>0</v>
      </c>
      <c r="L122" s="15">
        <f t="shared" si="22"/>
        <v>0</v>
      </c>
      <c r="M122" s="15">
        <f t="shared" si="22"/>
        <v>0</v>
      </c>
      <c r="N122" s="15">
        <f aca="true" t="shared" si="23" ref="N122:N185">IF(N$119=$B122,$E122,0)</f>
        <v>0</v>
      </c>
      <c r="O122" s="15">
        <f aca="true" t="shared" si="24" ref="O122:Z131">IF(O$119=$B122,$E122,0)</f>
        <v>0</v>
      </c>
      <c r="P122" s="15">
        <f t="shared" si="24"/>
        <v>0</v>
      </c>
      <c r="Q122" s="15">
        <f t="shared" si="24"/>
        <v>0</v>
      </c>
      <c r="R122" s="15">
        <f t="shared" si="24"/>
        <v>0</v>
      </c>
      <c r="S122" s="15">
        <f t="shared" si="24"/>
        <v>0</v>
      </c>
      <c r="T122" s="15">
        <f t="shared" si="24"/>
        <v>0</v>
      </c>
      <c r="U122" s="15">
        <f t="shared" si="24"/>
        <v>0</v>
      </c>
      <c r="V122" s="15">
        <f t="shared" si="24"/>
        <v>0</v>
      </c>
      <c r="W122" s="15">
        <f t="shared" si="24"/>
        <v>0</v>
      </c>
      <c r="X122" s="15">
        <f t="shared" si="24"/>
        <v>0</v>
      </c>
      <c r="Y122" s="15">
        <f t="shared" si="24"/>
        <v>0</v>
      </c>
      <c r="Z122" s="15">
        <f t="shared" si="24"/>
        <v>0</v>
      </c>
      <c r="AA122" s="15">
        <f aca="true" t="shared" si="25" ref="AA122:AA185">IF(AA$119=$B122,$E122,0)</f>
        <v>0</v>
      </c>
      <c r="AB122" s="15">
        <f aca="true" t="shared" si="26" ref="AB122:AC141">IF(AB$119=$B122,$E122,0)</f>
        <v>0</v>
      </c>
      <c r="AC122" s="15">
        <f t="shared" si="26"/>
        <v>0</v>
      </c>
      <c r="AD122" s="20">
        <f aca="true" t="shared" si="27" ref="AD122:AD153">IF(AD$119=$B122,$E122,0)</f>
        <v>0</v>
      </c>
      <c r="AE122" s="20">
        <f aca="true" t="shared" si="28" ref="AE122:AE185">IF(AE$119=$A122,$E122,0)</f>
        <v>0</v>
      </c>
      <c r="AG122">
        <f t="shared" si="19"/>
      </c>
    </row>
    <row r="123" spans="1:33" ht="12.75">
      <c r="A123" s="14" t="s">
        <v>159</v>
      </c>
      <c r="B123" s="15" t="s">
        <v>198</v>
      </c>
      <c r="C123" s="4" t="s">
        <v>148</v>
      </c>
      <c r="D123" s="2" t="s">
        <v>40</v>
      </c>
      <c r="E123" s="2">
        <v>14</v>
      </c>
      <c r="F123" s="15">
        <f t="shared" si="20"/>
        <v>0</v>
      </c>
      <c r="G123" s="15">
        <f t="shared" si="22"/>
        <v>0</v>
      </c>
      <c r="H123" s="15">
        <f t="shared" si="22"/>
        <v>0</v>
      </c>
      <c r="I123" s="15">
        <f t="shared" si="22"/>
        <v>0</v>
      </c>
      <c r="J123" s="15">
        <f t="shared" si="22"/>
        <v>0</v>
      </c>
      <c r="K123" s="15">
        <f t="shared" si="22"/>
        <v>0</v>
      </c>
      <c r="L123" s="15">
        <f t="shared" si="22"/>
        <v>14</v>
      </c>
      <c r="M123" s="15">
        <f t="shared" si="22"/>
        <v>0</v>
      </c>
      <c r="N123" s="15">
        <f t="shared" si="23"/>
        <v>0</v>
      </c>
      <c r="O123" s="15">
        <f t="shared" si="24"/>
        <v>0</v>
      </c>
      <c r="P123" s="15">
        <f t="shared" si="24"/>
        <v>0</v>
      </c>
      <c r="Q123" s="15">
        <f t="shared" si="24"/>
        <v>0</v>
      </c>
      <c r="R123" s="15">
        <f t="shared" si="24"/>
        <v>0</v>
      </c>
      <c r="S123" s="15">
        <f t="shared" si="24"/>
        <v>0</v>
      </c>
      <c r="T123" s="15">
        <f t="shared" si="24"/>
        <v>0</v>
      </c>
      <c r="U123" s="15">
        <f t="shared" si="24"/>
        <v>0</v>
      </c>
      <c r="V123" s="15">
        <f t="shared" si="24"/>
        <v>0</v>
      </c>
      <c r="W123" s="15">
        <f t="shared" si="24"/>
        <v>0</v>
      </c>
      <c r="X123" s="15">
        <f t="shared" si="24"/>
        <v>0</v>
      </c>
      <c r="Y123" s="15">
        <f t="shared" si="24"/>
        <v>0</v>
      </c>
      <c r="Z123" s="15">
        <f t="shared" si="24"/>
        <v>0</v>
      </c>
      <c r="AA123" s="15">
        <f t="shared" si="25"/>
        <v>0</v>
      </c>
      <c r="AB123" s="15">
        <f t="shared" si="26"/>
        <v>0</v>
      </c>
      <c r="AC123" s="15">
        <f t="shared" si="26"/>
        <v>0</v>
      </c>
      <c r="AD123" s="20">
        <f t="shared" si="27"/>
        <v>0</v>
      </c>
      <c r="AE123" s="20">
        <f t="shared" si="28"/>
        <v>14</v>
      </c>
      <c r="AG123">
        <f t="shared" si="19"/>
      </c>
    </row>
    <row r="124" spans="1:33" ht="12.75">
      <c r="A124" s="14" t="s">
        <v>159</v>
      </c>
      <c r="B124" s="15" t="s">
        <v>194</v>
      </c>
      <c r="C124" s="4" t="s">
        <v>2</v>
      </c>
      <c r="D124" s="2" t="s">
        <v>3</v>
      </c>
      <c r="E124" s="2">
        <v>990</v>
      </c>
      <c r="F124" s="15">
        <f t="shared" si="20"/>
        <v>0</v>
      </c>
      <c r="G124" s="15">
        <f t="shared" si="22"/>
        <v>990</v>
      </c>
      <c r="H124" s="15">
        <f t="shared" si="22"/>
        <v>0</v>
      </c>
      <c r="I124" s="15">
        <f t="shared" si="22"/>
        <v>0</v>
      </c>
      <c r="J124" s="15">
        <f t="shared" si="22"/>
        <v>0</v>
      </c>
      <c r="K124" s="15">
        <f t="shared" si="22"/>
        <v>0</v>
      </c>
      <c r="L124" s="15">
        <f t="shared" si="22"/>
        <v>0</v>
      </c>
      <c r="M124" s="15">
        <f t="shared" si="22"/>
        <v>0</v>
      </c>
      <c r="N124" s="15">
        <f t="shared" si="23"/>
        <v>0</v>
      </c>
      <c r="O124" s="15">
        <f t="shared" si="24"/>
        <v>0</v>
      </c>
      <c r="P124" s="15">
        <f t="shared" si="24"/>
        <v>0</v>
      </c>
      <c r="Q124" s="15">
        <f t="shared" si="24"/>
        <v>0</v>
      </c>
      <c r="R124" s="15">
        <f t="shared" si="24"/>
        <v>0</v>
      </c>
      <c r="S124" s="15">
        <f t="shared" si="24"/>
        <v>0</v>
      </c>
      <c r="T124" s="15">
        <f t="shared" si="24"/>
        <v>0</v>
      </c>
      <c r="U124" s="15">
        <f t="shared" si="24"/>
        <v>0</v>
      </c>
      <c r="V124" s="15">
        <f t="shared" si="24"/>
        <v>0</v>
      </c>
      <c r="W124" s="15">
        <f t="shared" si="24"/>
        <v>0</v>
      </c>
      <c r="X124" s="15">
        <f t="shared" si="24"/>
        <v>0</v>
      </c>
      <c r="Y124" s="15">
        <f t="shared" si="24"/>
        <v>0</v>
      </c>
      <c r="Z124" s="15">
        <f t="shared" si="24"/>
        <v>0</v>
      </c>
      <c r="AA124" s="15">
        <f t="shared" si="25"/>
        <v>0</v>
      </c>
      <c r="AB124" s="15">
        <f t="shared" si="26"/>
        <v>0</v>
      </c>
      <c r="AC124" s="15">
        <f t="shared" si="26"/>
        <v>0</v>
      </c>
      <c r="AD124" s="20">
        <f t="shared" si="27"/>
        <v>0</v>
      </c>
      <c r="AE124" s="20">
        <f t="shared" si="28"/>
        <v>990</v>
      </c>
      <c r="AG124">
        <f t="shared" si="19"/>
      </c>
    </row>
    <row r="125" spans="1:33" ht="12.75">
      <c r="A125" s="14" t="s">
        <v>159</v>
      </c>
      <c r="B125" s="15" t="s">
        <v>195</v>
      </c>
      <c r="C125" s="4" t="s">
        <v>8</v>
      </c>
      <c r="D125" s="2" t="s">
        <v>9</v>
      </c>
      <c r="E125" s="2">
        <v>530</v>
      </c>
      <c r="F125" s="15">
        <f t="shared" si="20"/>
        <v>0</v>
      </c>
      <c r="G125" s="15">
        <f t="shared" si="22"/>
        <v>0</v>
      </c>
      <c r="H125" s="15">
        <f t="shared" si="22"/>
        <v>530</v>
      </c>
      <c r="I125" s="15">
        <f t="shared" si="22"/>
        <v>0</v>
      </c>
      <c r="J125" s="15">
        <f t="shared" si="22"/>
        <v>0</v>
      </c>
      <c r="K125" s="15">
        <f t="shared" si="22"/>
        <v>0</v>
      </c>
      <c r="L125" s="15">
        <f t="shared" si="22"/>
        <v>0</v>
      </c>
      <c r="M125" s="15">
        <f t="shared" si="22"/>
        <v>0</v>
      </c>
      <c r="N125" s="15">
        <f t="shared" si="23"/>
        <v>0</v>
      </c>
      <c r="O125" s="15">
        <f t="shared" si="24"/>
        <v>0</v>
      </c>
      <c r="P125" s="15">
        <f t="shared" si="24"/>
        <v>0</v>
      </c>
      <c r="Q125" s="15">
        <f t="shared" si="24"/>
        <v>0</v>
      </c>
      <c r="R125" s="15">
        <f t="shared" si="24"/>
        <v>0</v>
      </c>
      <c r="S125" s="15">
        <f t="shared" si="24"/>
        <v>0</v>
      </c>
      <c r="T125" s="15">
        <f t="shared" si="24"/>
        <v>0</v>
      </c>
      <c r="U125" s="15">
        <f t="shared" si="24"/>
        <v>0</v>
      </c>
      <c r="V125" s="15">
        <f t="shared" si="24"/>
        <v>0</v>
      </c>
      <c r="W125" s="15">
        <f t="shared" si="24"/>
        <v>0</v>
      </c>
      <c r="X125" s="15">
        <f t="shared" si="24"/>
        <v>0</v>
      </c>
      <c r="Y125" s="15">
        <f t="shared" si="24"/>
        <v>0</v>
      </c>
      <c r="Z125" s="15">
        <f t="shared" si="24"/>
        <v>0</v>
      </c>
      <c r="AA125" s="15">
        <f t="shared" si="25"/>
        <v>0</v>
      </c>
      <c r="AB125" s="15">
        <f t="shared" si="26"/>
        <v>0</v>
      </c>
      <c r="AC125" s="15">
        <f t="shared" si="26"/>
        <v>0</v>
      </c>
      <c r="AD125" s="20">
        <f t="shared" si="27"/>
        <v>0</v>
      </c>
      <c r="AE125" s="20">
        <f t="shared" si="28"/>
        <v>530</v>
      </c>
      <c r="AG125">
        <f t="shared" si="19"/>
      </c>
    </row>
    <row r="126" spans="1:33" ht="12.75">
      <c r="A126" s="14" t="s">
        <v>159</v>
      </c>
      <c r="B126" s="15" t="s">
        <v>195</v>
      </c>
      <c r="C126" s="4" t="s">
        <v>155</v>
      </c>
      <c r="D126" s="2" t="s">
        <v>9</v>
      </c>
      <c r="E126" s="2">
        <v>5</v>
      </c>
      <c r="F126" s="15">
        <f t="shared" si="20"/>
        <v>0</v>
      </c>
      <c r="G126" s="15">
        <f t="shared" si="22"/>
        <v>0</v>
      </c>
      <c r="H126" s="15">
        <f t="shared" si="22"/>
        <v>5</v>
      </c>
      <c r="I126" s="15">
        <f t="shared" si="22"/>
        <v>0</v>
      </c>
      <c r="J126" s="15">
        <f t="shared" si="22"/>
        <v>0</v>
      </c>
      <c r="K126" s="15">
        <f t="shared" si="22"/>
        <v>0</v>
      </c>
      <c r="L126" s="15">
        <f t="shared" si="22"/>
        <v>0</v>
      </c>
      <c r="M126" s="15">
        <f t="shared" si="22"/>
        <v>0</v>
      </c>
      <c r="N126" s="15">
        <f t="shared" si="23"/>
        <v>0</v>
      </c>
      <c r="O126" s="15">
        <f t="shared" si="24"/>
        <v>0</v>
      </c>
      <c r="P126" s="15">
        <f t="shared" si="24"/>
        <v>0</v>
      </c>
      <c r="Q126" s="15">
        <f t="shared" si="24"/>
        <v>0</v>
      </c>
      <c r="R126" s="15">
        <f t="shared" si="24"/>
        <v>0</v>
      </c>
      <c r="S126" s="15">
        <f t="shared" si="24"/>
        <v>0</v>
      </c>
      <c r="T126" s="15">
        <f t="shared" si="24"/>
        <v>0</v>
      </c>
      <c r="U126" s="15">
        <f t="shared" si="24"/>
        <v>0</v>
      </c>
      <c r="V126" s="15">
        <f t="shared" si="24"/>
        <v>0</v>
      </c>
      <c r="W126" s="15">
        <f t="shared" si="24"/>
        <v>0</v>
      </c>
      <c r="X126" s="15">
        <f t="shared" si="24"/>
        <v>0</v>
      </c>
      <c r="Y126" s="15">
        <f t="shared" si="24"/>
        <v>0</v>
      </c>
      <c r="Z126" s="15">
        <f t="shared" si="24"/>
        <v>0</v>
      </c>
      <c r="AA126" s="15">
        <f t="shared" si="25"/>
        <v>0</v>
      </c>
      <c r="AB126" s="15">
        <f t="shared" si="26"/>
        <v>0</v>
      </c>
      <c r="AC126" s="15">
        <f t="shared" si="26"/>
        <v>0</v>
      </c>
      <c r="AD126" s="20">
        <f t="shared" si="27"/>
        <v>0</v>
      </c>
      <c r="AE126" s="20">
        <f t="shared" si="28"/>
        <v>5</v>
      </c>
      <c r="AG126">
        <f t="shared" si="19"/>
      </c>
    </row>
    <row r="127" spans="1:33" ht="12.75">
      <c r="A127" s="14" t="s">
        <v>159</v>
      </c>
      <c r="B127" s="15" t="s">
        <v>195</v>
      </c>
      <c r="C127" s="4" t="s">
        <v>156</v>
      </c>
      <c r="D127" s="2" t="s">
        <v>9</v>
      </c>
      <c r="E127" s="2">
        <v>3</v>
      </c>
      <c r="F127" s="15">
        <f t="shared" si="20"/>
        <v>0</v>
      </c>
      <c r="G127" s="15">
        <f t="shared" si="22"/>
        <v>0</v>
      </c>
      <c r="H127" s="15">
        <f t="shared" si="22"/>
        <v>3</v>
      </c>
      <c r="I127" s="15">
        <f t="shared" si="22"/>
        <v>0</v>
      </c>
      <c r="J127" s="15">
        <f t="shared" si="22"/>
        <v>0</v>
      </c>
      <c r="K127" s="15">
        <f t="shared" si="22"/>
        <v>0</v>
      </c>
      <c r="L127" s="15">
        <f t="shared" si="22"/>
        <v>0</v>
      </c>
      <c r="M127" s="15">
        <f t="shared" si="22"/>
        <v>0</v>
      </c>
      <c r="N127" s="15">
        <f t="shared" si="23"/>
        <v>0</v>
      </c>
      <c r="O127" s="15">
        <f t="shared" si="24"/>
        <v>0</v>
      </c>
      <c r="P127" s="15">
        <f t="shared" si="24"/>
        <v>0</v>
      </c>
      <c r="Q127" s="15">
        <f t="shared" si="24"/>
        <v>0</v>
      </c>
      <c r="R127" s="15">
        <f t="shared" si="24"/>
        <v>0</v>
      </c>
      <c r="S127" s="15">
        <f t="shared" si="24"/>
        <v>0</v>
      </c>
      <c r="T127" s="15">
        <f t="shared" si="24"/>
        <v>0</v>
      </c>
      <c r="U127" s="15">
        <f t="shared" si="24"/>
        <v>0</v>
      </c>
      <c r="V127" s="15">
        <f t="shared" si="24"/>
        <v>0</v>
      </c>
      <c r="W127" s="15">
        <f t="shared" si="24"/>
        <v>0</v>
      </c>
      <c r="X127" s="15">
        <f t="shared" si="24"/>
        <v>0</v>
      </c>
      <c r="Y127" s="15">
        <f t="shared" si="24"/>
        <v>0</v>
      </c>
      <c r="Z127" s="15">
        <f t="shared" si="24"/>
        <v>0</v>
      </c>
      <c r="AA127" s="15">
        <f t="shared" si="25"/>
        <v>0</v>
      </c>
      <c r="AB127" s="15">
        <f t="shared" si="26"/>
        <v>0</v>
      </c>
      <c r="AC127" s="15">
        <f t="shared" si="26"/>
        <v>0</v>
      </c>
      <c r="AD127" s="20">
        <f t="shared" si="27"/>
        <v>0</v>
      </c>
      <c r="AE127" s="20">
        <f t="shared" si="28"/>
        <v>3</v>
      </c>
      <c r="AG127">
        <f t="shared" si="19"/>
      </c>
    </row>
    <row r="128" spans="1:33" ht="12.75">
      <c r="A128" s="14" t="s">
        <v>159</v>
      </c>
      <c r="B128" s="15" t="s">
        <v>195</v>
      </c>
      <c r="C128" s="4" t="s">
        <v>157</v>
      </c>
      <c r="D128" s="2" t="s">
        <v>9</v>
      </c>
      <c r="E128" s="2">
        <v>2</v>
      </c>
      <c r="F128" s="15">
        <f t="shared" si="20"/>
        <v>0</v>
      </c>
      <c r="G128" s="15">
        <f t="shared" si="22"/>
        <v>0</v>
      </c>
      <c r="H128" s="15">
        <f t="shared" si="22"/>
        <v>2</v>
      </c>
      <c r="I128" s="15">
        <f t="shared" si="22"/>
        <v>0</v>
      </c>
      <c r="J128" s="15">
        <f t="shared" si="22"/>
        <v>0</v>
      </c>
      <c r="K128" s="15">
        <f t="shared" si="22"/>
        <v>0</v>
      </c>
      <c r="L128" s="15">
        <f t="shared" si="22"/>
        <v>0</v>
      </c>
      <c r="M128" s="15">
        <f t="shared" si="22"/>
        <v>0</v>
      </c>
      <c r="N128" s="15">
        <f t="shared" si="23"/>
        <v>0</v>
      </c>
      <c r="O128" s="15">
        <f t="shared" si="24"/>
        <v>0</v>
      </c>
      <c r="P128" s="15">
        <f t="shared" si="24"/>
        <v>0</v>
      </c>
      <c r="Q128" s="15">
        <f t="shared" si="24"/>
        <v>0</v>
      </c>
      <c r="R128" s="15">
        <f t="shared" si="24"/>
        <v>0</v>
      </c>
      <c r="S128" s="15">
        <f t="shared" si="24"/>
        <v>0</v>
      </c>
      <c r="T128" s="15">
        <f t="shared" si="24"/>
        <v>0</v>
      </c>
      <c r="U128" s="15">
        <f t="shared" si="24"/>
        <v>0</v>
      </c>
      <c r="V128" s="15">
        <f t="shared" si="24"/>
        <v>0</v>
      </c>
      <c r="W128" s="15">
        <f t="shared" si="24"/>
        <v>0</v>
      </c>
      <c r="X128" s="15">
        <f t="shared" si="24"/>
        <v>0</v>
      </c>
      <c r="Y128" s="15">
        <f t="shared" si="24"/>
        <v>0</v>
      </c>
      <c r="Z128" s="15">
        <f t="shared" si="24"/>
        <v>0</v>
      </c>
      <c r="AA128" s="15">
        <f t="shared" si="25"/>
        <v>0</v>
      </c>
      <c r="AB128" s="15">
        <f t="shared" si="26"/>
        <v>0</v>
      </c>
      <c r="AC128" s="15">
        <f t="shared" si="26"/>
        <v>0</v>
      </c>
      <c r="AD128" s="20">
        <f t="shared" si="27"/>
        <v>0</v>
      </c>
      <c r="AE128" s="20">
        <f t="shared" si="28"/>
        <v>2</v>
      </c>
      <c r="AG128">
        <f t="shared" si="19"/>
      </c>
    </row>
    <row r="129" spans="1:33" ht="12.75">
      <c r="A129" s="14"/>
      <c r="B129" s="15" t="s">
        <v>172</v>
      </c>
      <c r="C129" s="4" t="s">
        <v>103</v>
      </c>
      <c r="D129" s="2" t="s">
        <v>104</v>
      </c>
      <c r="E129" s="2">
        <v>39</v>
      </c>
      <c r="F129" s="15">
        <f t="shared" si="20"/>
        <v>0</v>
      </c>
      <c r="G129" s="15">
        <f t="shared" si="22"/>
        <v>0</v>
      </c>
      <c r="H129" s="15">
        <f t="shared" si="22"/>
        <v>0</v>
      </c>
      <c r="I129" s="15">
        <f t="shared" si="22"/>
        <v>0</v>
      </c>
      <c r="J129" s="15">
        <f t="shared" si="22"/>
        <v>0</v>
      </c>
      <c r="K129" s="15">
        <f t="shared" si="22"/>
        <v>0</v>
      </c>
      <c r="L129" s="15">
        <f t="shared" si="22"/>
        <v>0</v>
      </c>
      <c r="M129" s="15">
        <f t="shared" si="22"/>
        <v>0</v>
      </c>
      <c r="N129" s="15">
        <f t="shared" si="23"/>
        <v>0</v>
      </c>
      <c r="O129" s="15">
        <f t="shared" si="24"/>
        <v>0</v>
      </c>
      <c r="P129" s="15">
        <f t="shared" si="24"/>
        <v>0</v>
      </c>
      <c r="Q129" s="15">
        <f t="shared" si="24"/>
        <v>0</v>
      </c>
      <c r="R129" s="15">
        <f t="shared" si="24"/>
        <v>0</v>
      </c>
      <c r="S129" s="15">
        <f t="shared" si="24"/>
        <v>0</v>
      </c>
      <c r="T129" s="15">
        <f t="shared" si="24"/>
        <v>0</v>
      </c>
      <c r="U129" s="15">
        <f t="shared" si="24"/>
        <v>0</v>
      </c>
      <c r="V129" s="15">
        <f t="shared" si="24"/>
        <v>0</v>
      </c>
      <c r="W129" s="15">
        <f t="shared" si="24"/>
        <v>0</v>
      </c>
      <c r="X129" s="15">
        <f t="shared" si="24"/>
        <v>0</v>
      </c>
      <c r="Y129" s="15">
        <f t="shared" si="24"/>
        <v>39</v>
      </c>
      <c r="Z129" s="15">
        <f t="shared" si="24"/>
        <v>0</v>
      </c>
      <c r="AA129" s="15">
        <f t="shared" si="25"/>
        <v>0</v>
      </c>
      <c r="AB129" s="15">
        <f t="shared" si="26"/>
        <v>0</v>
      </c>
      <c r="AC129" s="15">
        <f t="shared" si="26"/>
        <v>0</v>
      </c>
      <c r="AD129" s="20">
        <f t="shared" si="27"/>
        <v>0</v>
      </c>
      <c r="AE129" s="20">
        <f t="shared" si="28"/>
        <v>0</v>
      </c>
      <c r="AG129">
        <f t="shared" si="19"/>
      </c>
    </row>
    <row r="130" spans="1:33" ht="12.75">
      <c r="A130" s="14" t="s">
        <v>159</v>
      </c>
      <c r="B130" s="15" t="s">
        <v>202</v>
      </c>
      <c r="C130" s="4" t="s">
        <v>44</v>
      </c>
      <c r="D130" s="2" t="s">
        <v>45</v>
      </c>
      <c r="E130" s="2">
        <v>113</v>
      </c>
      <c r="F130" s="15">
        <f t="shared" si="20"/>
        <v>0</v>
      </c>
      <c r="G130" s="15">
        <f t="shared" si="22"/>
        <v>0</v>
      </c>
      <c r="H130" s="15">
        <f t="shared" si="22"/>
        <v>0</v>
      </c>
      <c r="I130" s="15">
        <f t="shared" si="22"/>
        <v>0</v>
      </c>
      <c r="J130" s="15">
        <f t="shared" si="22"/>
        <v>0</v>
      </c>
      <c r="K130" s="15">
        <f t="shared" si="22"/>
        <v>113</v>
      </c>
      <c r="L130" s="15">
        <f t="shared" si="22"/>
        <v>0</v>
      </c>
      <c r="M130" s="15">
        <f t="shared" si="22"/>
        <v>0</v>
      </c>
      <c r="N130" s="15">
        <f t="shared" si="23"/>
        <v>0</v>
      </c>
      <c r="O130" s="15">
        <f t="shared" si="24"/>
        <v>0</v>
      </c>
      <c r="P130" s="15">
        <f t="shared" si="24"/>
        <v>0</v>
      </c>
      <c r="Q130" s="15">
        <f t="shared" si="24"/>
        <v>0</v>
      </c>
      <c r="R130" s="15">
        <f t="shared" si="24"/>
        <v>0</v>
      </c>
      <c r="S130" s="15">
        <f t="shared" si="24"/>
        <v>0</v>
      </c>
      <c r="T130" s="15">
        <f t="shared" si="24"/>
        <v>0</v>
      </c>
      <c r="U130" s="15">
        <f t="shared" si="24"/>
        <v>0</v>
      </c>
      <c r="V130" s="15">
        <f t="shared" si="24"/>
        <v>0</v>
      </c>
      <c r="W130" s="15">
        <f t="shared" si="24"/>
        <v>0</v>
      </c>
      <c r="X130" s="15">
        <f t="shared" si="24"/>
        <v>0</v>
      </c>
      <c r="Y130" s="15">
        <f t="shared" si="24"/>
        <v>0</v>
      </c>
      <c r="Z130" s="15">
        <f t="shared" si="24"/>
        <v>0</v>
      </c>
      <c r="AA130" s="15">
        <f t="shared" si="25"/>
        <v>0</v>
      </c>
      <c r="AB130" s="15">
        <f t="shared" si="26"/>
        <v>0</v>
      </c>
      <c r="AC130" s="15">
        <f t="shared" si="26"/>
        <v>0</v>
      </c>
      <c r="AD130" s="20">
        <f t="shared" si="27"/>
        <v>0</v>
      </c>
      <c r="AE130" s="20">
        <f t="shared" si="28"/>
        <v>113</v>
      </c>
      <c r="AG130">
        <f t="shared" si="19"/>
      </c>
    </row>
    <row r="131" spans="1:33" ht="12.75">
      <c r="A131" s="14"/>
      <c r="B131" s="15" t="s">
        <v>177</v>
      </c>
      <c r="C131" s="4" t="s">
        <v>32</v>
      </c>
      <c r="D131" s="2" t="s">
        <v>33</v>
      </c>
      <c r="E131" s="2">
        <v>172</v>
      </c>
      <c r="F131" s="15">
        <f t="shared" si="20"/>
        <v>0</v>
      </c>
      <c r="G131" s="15">
        <f t="shared" si="22"/>
        <v>0</v>
      </c>
      <c r="H131" s="15">
        <f t="shared" si="22"/>
        <v>0</v>
      </c>
      <c r="I131" s="15">
        <f t="shared" si="22"/>
        <v>0</v>
      </c>
      <c r="J131" s="15">
        <f t="shared" si="22"/>
        <v>0</v>
      </c>
      <c r="K131" s="15">
        <f t="shared" si="22"/>
        <v>0</v>
      </c>
      <c r="L131" s="15">
        <f t="shared" si="22"/>
        <v>0</v>
      </c>
      <c r="M131" s="15">
        <f t="shared" si="22"/>
        <v>0</v>
      </c>
      <c r="N131" s="15">
        <f t="shared" si="23"/>
        <v>0</v>
      </c>
      <c r="O131" s="15">
        <f t="shared" si="24"/>
        <v>0</v>
      </c>
      <c r="P131" s="15">
        <f t="shared" si="24"/>
        <v>0</v>
      </c>
      <c r="Q131" s="15">
        <f t="shared" si="24"/>
        <v>0</v>
      </c>
      <c r="R131" s="15">
        <f t="shared" si="24"/>
        <v>0</v>
      </c>
      <c r="S131" s="15">
        <f t="shared" si="24"/>
        <v>172</v>
      </c>
      <c r="T131" s="15">
        <f t="shared" si="24"/>
        <v>0</v>
      </c>
      <c r="U131" s="15">
        <f t="shared" si="24"/>
        <v>0</v>
      </c>
      <c r="V131" s="15">
        <f t="shared" si="24"/>
        <v>0</v>
      </c>
      <c r="W131" s="15">
        <f t="shared" si="24"/>
        <v>0</v>
      </c>
      <c r="X131" s="15">
        <f t="shared" si="24"/>
        <v>0</v>
      </c>
      <c r="Y131" s="15">
        <f t="shared" si="24"/>
        <v>0</v>
      </c>
      <c r="Z131" s="15">
        <f t="shared" si="24"/>
        <v>0</v>
      </c>
      <c r="AA131" s="15">
        <f t="shared" si="25"/>
        <v>0</v>
      </c>
      <c r="AB131" s="15">
        <f t="shared" si="26"/>
        <v>0</v>
      </c>
      <c r="AC131" s="15">
        <f t="shared" si="26"/>
        <v>0</v>
      </c>
      <c r="AD131" s="20">
        <f t="shared" si="27"/>
        <v>0</v>
      </c>
      <c r="AE131" s="20">
        <f t="shared" si="28"/>
        <v>0</v>
      </c>
      <c r="AG131">
        <f t="shared" si="19"/>
      </c>
    </row>
    <row r="132" spans="1:33" ht="12.75">
      <c r="A132" s="14"/>
      <c r="B132" s="15" t="s">
        <v>177</v>
      </c>
      <c r="C132" s="4" t="s">
        <v>54</v>
      </c>
      <c r="D132" s="2" t="s">
        <v>33</v>
      </c>
      <c r="E132" s="2">
        <v>86</v>
      </c>
      <c r="F132" s="15">
        <f t="shared" si="20"/>
        <v>0</v>
      </c>
      <c r="G132" s="15">
        <f aca="true" t="shared" si="29" ref="G132:M141">IF(G$119=$B132,$E132,0)</f>
        <v>0</v>
      </c>
      <c r="H132" s="15">
        <f t="shared" si="29"/>
        <v>0</v>
      </c>
      <c r="I132" s="15">
        <f t="shared" si="29"/>
        <v>0</v>
      </c>
      <c r="J132" s="15">
        <f t="shared" si="29"/>
        <v>0</v>
      </c>
      <c r="K132" s="15">
        <f t="shared" si="29"/>
        <v>0</v>
      </c>
      <c r="L132" s="15">
        <f t="shared" si="29"/>
        <v>0</v>
      </c>
      <c r="M132" s="15">
        <f t="shared" si="29"/>
        <v>0</v>
      </c>
      <c r="N132" s="15">
        <f t="shared" si="23"/>
        <v>0</v>
      </c>
      <c r="O132" s="15">
        <f aca="true" t="shared" si="30" ref="O132:Z141">IF(O$119=$B132,$E132,0)</f>
        <v>0</v>
      </c>
      <c r="P132" s="15">
        <f t="shared" si="30"/>
        <v>0</v>
      </c>
      <c r="Q132" s="15">
        <f t="shared" si="30"/>
        <v>0</v>
      </c>
      <c r="R132" s="15">
        <f t="shared" si="30"/>
        <v>0</v>
      </c>
      <c r="S132" s="15">
        <f t="shared" si="30"/>
        <v>86</v>
      </c>
      <c r="T132" s="15">
        <f t="shared" si="30"/>
        <v>0</v>
      </c>
      <c r="U132" s="15">
        <f t="shared" si="30"/>
        <v>0</v>
      </c>
      <c r="V132" s="15">
        <f t="shared" si="30"/>
        <v>0</v>
      </c>
      <c r="W132" s="15">
        <f t="shared" si="30"/>
        <v>0</v>
      </c>
      <c r="X132" s="15">
        <f t="shared" si="30"/>
        <v>0</v>
      </c>
      <c r="Y132" s="15">
        <f t="shared" si="30"/>
        <v>0</v>
      </c>
      <c r="Z132" s="15">
        <f t="shared" si="30"/>
        <v>0</v>
      </c>
      <c r="AA132" s="15">
        <f t="shared" si="25"/>
        <v>0</v>
      </c>
      <c r="AB132" s="15">
        <f t="shared" si="26"/>
        <v>0</v>
      </c>
      <c r="AC132" s="15">
        <f t="shared" si="26"/>
        <v>0</v>
      </c>
      <c r="AD132" s="20">
        <f t="shared" si="27"/>
        <v>0</v>
      </c>
      <c r="AE132" s="20">
        <f t="shared" si="28"/>
        <v>0</v>
      </c>
      <c r="AG132">
        <f t="shared" si="19"/>
      </c>
    </row>
    <row r="133" spans="1:33" ht="12.75">
      <c r="A133" s="14"/>
      <c r="B133" s="15" t="s">
        <v>177</v>
      </c>
      <c r="C133" s="4" t="s">
        <v>126</v>
      </c>
      <c r="D133" s="2" t="s">
        <v>33</v>
      </c>
      <c r="E133" s="2">
        <v>28</v>
      </c>
      <c r="F133" s="15">
        <f t="shared" si="20"/>
        <v>0</v>
      </c>
      <c r="G133" s="15">
        <f t="shared" si="29"/>
        <v>0</v>
      </c>
      <c r="H133" s="15">
        <f t="shared" si="29"/>
        <v>0</v>
      </c>
      <c r="I133" s="15">
        <f t="shared" si="29"/>
        <v>0</v>
      </c>
      <c r="J133" s="15">
        <f t="shared" si="29"/>
        <v>0</v>
      </c>
      <c r="K133" s="15">
        <f t="shared" si="29"/>
        <v>0</v>
      </c>
      <c r="L133" s="15">
        <f t="shared" si="29"/>
        <v>0</v>
      </c>
      <c r="M133" s="15">
        <f t="shared" si="29"/>
        <v>0</v>
      </c>
      <c r="N133" s="15">
        <f t="shared" si="23"/>
        <v>0</v>
      </c>
      <c r="O133" s="15">
        <f t="shared" si="30"/>
        <v>0</v>
      </c>
      <c r="P133" s="15">
        <f t="shared" si="30"/>
        <v>0</v>
      </c>
      <c r="Q133" s="15">
        <f t="shared" si="30"/>
        <v>0</v>
      </c>
      <c r="R133" s="15">
        <f t="shared" si="30"/>
        <v>0</v>
      </c>
      <c r="S133" s="15">
        <f t="shared" si="30"/>
        <v>28</v>
      </c>
      <c r="T133" s="15">
        <f t="shared" si="30"/>
        <v>0</v>
      </c>
      <c r="U133" s="15">
        <f t="shared" si="30"/>
        <v>0</v>
      </c>
      <c r="V133" s="15">
        <f t="shared" si="30"/>
        <v>0</v>
      </c>
      <c r="W133" s="15">
        <f t="shared" si="30"/>
        <v>0</v>
      </c>
      <c r="X133" s="15">
        <f t="shared" si="30"/>
        <v>0</v>
      </c>
      <c r="Y133" s="15">
        <f t="shared" si="30"/>
        <v>0</v>
      </c>
      <c r="Z133" s="15">
        <f t="shared" si="30"/>
        <v>0</v>
      </c>
      <c r="AA133" s="15">
        <f t="shared" si="25"/>
        <v>0</v>
      </c>
      <c r="AB133" s="15">
        <f t="shared" si="26"/>
        <v>0</v>
      </c>
      <c r="AC133" s="15">
        <f t="shared" si="26"/>
        <v>0</v>
      </c>
      <c r="AD133" s="20">
        <f t="shared" si="27"/>
        <v>0</v>
      </c>
      <c r="AE133" s="20">
        <f t="shared" si="28"/>
        <v>0</v>
      </c>
      <c r="AG133">
        <f t="shared" si="19"/>
      </c>
    </row>
    <row r="134" spans="1:33" ht="12.75">
      <c r="A134" s="14"/>
      <c r="B134" s="46" t="s">
        <v>177</v>
      </c>
      <c r="C134" s="4" t="s">
        <v>138</v>
      </c>
      <c r="D134" s="2" t="s">
        <v>33</v>
      </c>
      <c r="E134" s="2">
        <v>24</v>
      </c>
      <c r="F134" s="15">
        <f t="shared" si="20"/>
        <v>0</v>
      </c>
      <c r="G134" s="15">
        <f t="shared" si="29"/>
        <v>0</v>
      </c>
      <c r="H134" s="15">
        <f t="shared" si="29"/>
        <v>0</v>
      </c>
      <c r="I134" s="15">
        <f t="shared" si="29"/>
        <v>0</v>
      </c>
      <c r="J134" s="15">
        <f t="shared" si="29"/>
        <v>0</v>
      </c>
      <c r="K134" s="15">
        <f t="shared" si="29"/>
        <v>0</v>
      </c>
      <c r="L134" s="15">
        <f t="shared" si="29"/>
        <v>0</v>
      </c>
      <c r="M134" s="15">
        <f t="shared" si="29"/>
        <v>0</v>
      </c>
      <c r="N134" s="15">
        <f t="shared" si="23"/>
        <v>0</v>
      </c>
      <c r="O134" s="15">
        <f t="shared" si="30"/>
        <v>0</v>
      </c>
      <c r="P134" s="15">
        <f t="shared" si="30"/>
        <v>0</v>
      </c>
      <c r="Q134" s="15">
        <f t="shared" si="30"/>
        <v>0</v>
      </c>
      <c r="R134" s="15">
        <f t="shared" si="30"/>
        <v>0</v>
      </c>
      <c r="S134" s="15">
        <f t="shared" si="30"/>
        <v>24</v>
      </c>
      <c r="T134" s="15">
        <f t="shared" si="30"/>
        <v>0</v>
      </c>
      <c r="U134" s="15">
        <f t="shared" si="30"/>
        <v>0</v>
      </c>
      <c r="V134" s="15">
        <f t="shared" si="30"/>
        <v>0</v>
      </c>
      <c r="W134" s="15">
        <f t="shared" si="30"/>
        <v>0</v>
      </c>
      <c r="X134" s="15">
        <f t="shared" si="30"/>
        <v>0</v>
      </c>
      <c r="Y134" s="15">
        <f t="shared" si="30"/>
        <v>0</v>
      </c>
      <c r="Z134" s="15">
        <f t="shared" si="30"/>
        <v>0</v>
      </c>
      <c r="AA134" s="15">
        <f t="shared" si="25"/>
        <v>0</v>
      </c>
      <c r="AB134" s="15">
        <f t="shared" si="26"/>
        <v>0</v>
      </c>
      <c r="AC134" s="15">
        <f t="shared" si="26"/>
        <v>0</v>
      </c>
      <c r="AD134" s="20">
        <f t="shared" si="27"/>
        <v>0</v>
      </c>
      <c r="AE134" s="20">
        <f t="shared" si="28"/>
        <v>0</v>
      </c>
      <c r="AG134">
        <f t="shared" si="19"/>
      </c>
    </row>
    <row r="135" spans="1:33" ht="12.75">
      <c r="A135" s="14"/>
      <c r="B135" s="15" t="s">
        <v>185</v>
      </c>
      <c r="C135" s="4" t="s">
        <v>81</v>
      </c>
      <c r="D135" s="2" t="s">
        <v>82</v>
      </c>
      <c r="E135" s="2">
        <v>56</v>
      </c>
      <c r="F135" s="15">
        <f t="shared" si="20"/>
        <v>0</v>
      </c>
      <c r="G135" s="15">
        <f t="shared" si="29"/>
        <v>0</v>
      </c>
      <c r="H135" s="15">
        <f t="shared" si="29"/>
        <v>0</v>
      </c>
      <c r="I135" s="15">
        <f t="shared" si="29"/>
        <v>0</v>
      </c>
      <c r="J135" s="15">
        <f t="shared" si="29"/>
        <v>0</v>
      </c>
      <c r="K135" s="15">
        <f t="shared" si="29"/>
        <v>0</v>
      </c>
      <c r="L135" s="15">
        <f t="shared" si="29"/>
        <v>0</v>
      </c>
      <c r="M135" s="15">
        <f t="shared" si="29"/>
        <v>0</v>
      </c>
      <c r="N135" s="15">
        <f t="shared" si="23"/>
        <v>0</v>
      </c>
      <c r="O135" s="15">
        <f t="shared" si="30"/>
        <v>0</v>
      </c>
      <c r="P135" s="15">
        <f t="shared" si="30"/>
        <v>0</v>
      </c>
      <c r="Q135" s="15">
        <f t="shared" si="30"/>
        <v>0</v>
      </c>
      <c r="R135" s="15">
        <f t="shared" si="30"/>
        <v>0</v>
      </c>
      <c r="S135" s="15">
        <f t="shared" si="30"/>
        <v>0</v>
      </c>
      <c r="T135" s="15">
        <f t="shared" si="30"/>
        <v>0</v>
      </c>
      <c r="U135" s="15">
        <f t="shared" si="30"/>
        <v>0</v>
      </c>
      <c r="V135" s="15">
        <f t="shared" si="30"/>
        <v>0</v>
      </c>
      <c r="W135" s="15">
        <f t="shared" si="30"/>
        <v>0</v>
      </c>
      <c r="X135" s="15">
        <f t="shared" si="30"/>
        <v>0</v>
      </c>
      <c r="Y135" s="15">
        <f t="shared" si="30"/>
        <v>0</v>
      </c>
      <c r="Z135" s="15">
        <f t="shared" si="30"/>
        <v>0</v>
      </c>
      <c r="AA135" s="15">
        <f t="shared" si="25"/>
        <v>0</v>
      </c>
      <c r="AB135" s="15">
        <f t="shared" si="26"/>
        <v>0</v>
      </c>
      <c r="AC135" s="15">
        <f t="shared" si="26"/>
        <v>0</v>
      </c>
      <c r="AD135" s="20">
        <f t="shared" si="27"/>
        <v>56</v>
      </c>
      <c r="AE135" s="20">
        <f t="shared" si="28"/>
        <v>0</v>
      </c>
      <c r="AG135">
        <f t="shared" si="19"/>
      </c>
    </row>
    <row r="136" spans="1:33" ht="12.75">
      <c r="A136" s="14"/>
      <c r="B136" s="15" t="s">
        <v>168</v>
      </c>
      <c r="C136" s="4" t="s">
        <v>14</v>
      </c>
      <c r="D136" s="2" t="s">
        <v>15</v>
      </c>
      <c r="E136" s="2">
        <v>359</v>
      </c>
      <c r="F136" s="15">
        <f t="shared" si="20"/>
        <v>0</v>
      </c>
      <c r="G136" s="15">
        <f t="shared" si="29"/>
        <v>0</v>
      </c>
      <c r="H136" s="15">
        <f t="shared" si="29"/>
        <v>0</v>
      </c>
      <c r="I136" s="15">
        <f t="shared" si="29"/>
        <v>0</v>
      </c>
      <c r="J136" s="15">
        <f t="shared" si="29"/>
        <v>0</v>
      </c>
      <c r="K136" s="15">
        <f t="shared" si="29"/>
        <v>0</v>
      </c>
      <c r="L136" s="15">
        <f t="shared" si="29"/>
        <v>0</v>
      </c>
      <c r="M136" s="15">
        <f t="shared" si="29"/>
        <v>0</v>
      </c>
      <c r="N136" s="15">
        <f t="shared" si="23"/>
        <v>0</v>
      </c>
      <c r="O136" s="15">
        <f t="shared" si="30"/>
        <v>0</v>
      </c>
      <c r="P136" s="15">
        <f t="shared" si="30"/>
        <v>0</v>
      </c>
      <c r="Q136" s="15">
        <f t="shared" si="30"/>
        <v>0</v>
      </c>
      <c r="R136" s="15">
        <f t="shared" si="30"/>
        <v>0</v>
      </c>
      <c r="S136" s="15">
        <f t="shared" si="30"/>
        <v>0</v>
      </c>
      <c r="T136" s="15">
        <f t="shared" si="30"/>
        <v>0</v>
      </c>
      <c r="U136" s="15">
        <f t="shared" si="30"/>
        <v>0</v>
      </c>
      <c r="V136" s="15">
        <f t="shared" si="30"/>
        <v>0</v>
      </c>
      <c r="W136" s="15">
        <f t="shared" si="30"/>
        <v>0</v>
      </c>
      <c r="X136" s="15">
        <f t="shared" si="30"/>
        <v>0</v>
      </c>
      <c r="Y136" s="15">
        <f t="shared" si="30"/>
        <v>0</v>
      </c>
      <c r="Z136" s="15">
        <f t="shared" si="30"/>
        <v>0</v>
      </c>
      <c r="AA136" s="15">
        <f t="shared" si="25"/>
        <v>0</v>
      </c>
      <c r="AB136" s="15">
        <f t="shared" si="26"/>
        <v>0</v>
      </c>
      <c r="AC136" s="15">
        <f t="shared" si="26"/>
        <v>0</v>
      </c>
      <c r="AD136" s="20">
        <f t="shared" si="27"/>
        <v>0</v>
      </c>
      <c r="AE136" s="20">
        <f t="shared" si="28"/>
        <v>0</v>
      </c>
      <c r="AG136">
        <f t="shared" si="19"/>
      </c>
    </row>
    <row r="137" spans="1:33" ht="12.75">
      <c r="A137" s="14"/>
      <c r="B137" s="15" t="s">
        <v>179</v>
      </c>
      <c r="C137" s="4" t="s">
        <v>34</v>
      </c>
      <c r="D137" s="2" t="s">
        <v>15</v>
      </c>
      <c r="E137" s="2">
        <v>151</v>
      </c>
      <c r="F137" s="15">
        <f t="shared" si="20"/>
        <v>0</v>
      </c>
      <c r="G137" s="15">
        <f t="shared" si="29"/>
        <v>0</v>
      </c>
      <c r="H137" s="15">
        <f t="shared" si="29"/>
        <v>0</v>
      </c>
      <c r="I137" s="15">
        <f t="shared" si="29"/>
        <v>0</v>
      </c>
      <c r="J137" s="15">
        <f t="shared" si="29"/>
        <v>0</v>
      </c>
      <c r="K137" s="15">
        <f t="shared" si="29"/>
        <v>0</v>
      </c>
      <c r="L137" s="15">
        <f t="shared" si="29"/>
        <v>0</v>
      </c>
      <c r="M137" s="15">
        <f t="shared" si="29"/>
        <v>0</v>
      </c>
      <c r="N137" s="15">
        <f t="shared" si="23"/>
        <v>0</v>
      </c>
      <c r="O137" s="15">
        <f t="shared" si="30"/>
        <v>0</v>
      </c>
      <c r="P137" s="15">
        <f t="shared" si="30"/>
        <v>0</v>
      </c>
      <c r="Q137" s="15">
        <f t="shared" si="30"/>
        <v>0</v>
      </c>
      <c r="R137" s="15">
        <f t="shared" si="30"/>
        <v>0</v>
      </c>
      <c r="S137" s="15">
        <f t="shared" si="30"/>
        <v>0</v>
      </c>
      <c r="T137" s="15">
        <f t="shared" si="30"/>
        <v>0</v>
      </c>
      <c r="U137" s="15">
        <f t="shared" si="30"/>
        <v>0</v>
      </c>
      <c r="V137" s="15">
        <f t="shared" si="30"/>
        <v>0</v>
      </c>
      <c r="W137" s="15">
        <f t="shared" si="30"/>
        <v>0</v>
      </c>
      <c r="X137" s="15">
        <f t="shared" si="30"/>
        <v>0</v>
      </c>
      <c r="Y137" s="15">
        <f t="shared" si="30"/>
        <v>0</v>
      </c>
      <c r="Z137" s="15">
        <f t="shared" si="30"/>
        <v>0</v>
      </c>
      <c r="AA137" s="15">
        <f t="shared" si="25"/>
        <v>0</v>
      </c>
      <c r="AB137" s="15">
        <f t="shared" si="26"/>
        <v>0</v>
      </c>
      <c r="AC137" s="15">
        <f t="shared" si="26"/>
        <v>0</v>
      </c>
      <c r="AD137" s="20">
        <f t="shared" si="27"/>
        <v>0</v>
      </c>
      <c r="AE137" s="20">
        <f t="shared" si="28"/>
        <v>0</v>
      </c>
      <c r="AG137">
        <f t="shared" si="19"/>
      </c>
    </row>
    <row r="138" spans="1:33" ht="12.75">
      <c r="A138" s="14"/>
      <c r="B138" s="15" t="s">
        <v>199</v>
      </c>
      <c r="C138" s="4" t="s">
        <v>57</v>
      </c>
      <c r="D138" s="2" t="s">
        <v>15</v>
      </c>
      <c r="E138" s="2">
        <v>84</v>
      </c>
      <c r="F138" s="15">
        <f t="shared" si="20"/>
        <v>0</v>
      </c>
      <c r="G138" s="15">
        <f t="shared" si="29"/>
        <v>0</v>
      </c>
      <c r="H138" s="15">
        <f t="shared" si="29"/>
        <v>0</v>
      </c>
      <c r="I138" s="15">
        <f t="shared" si="29"/>
        <v>0</v>
      </c>
      <c r="J138" s="15">
        <f t="shared" si="29"/>
        <v>0</v>
      </c>
      <c r="K138" s="15">
        <f t="shared" si="29"/>
        <v>0</v>
      </c>
      <c r="L138" s="15">
        <f t="shared" si="29"/>
        <v>0</v>
      </c>
      <c r="M138" s="15">
        <f t="shared" si="29"/>
        <v>0</v>
      </c>
      <c r="N138" s="15">
        <f t="shared" si="23"/>
        <v>0</v>
      </c>
      <c r="O138" s="15">
        <f t="shared" si="30"/>
        <v>0</v>
      </c>
      <c r="P138" s="15">
        <f t="shared" si="30"/>
        <v>84</v>
      </c>
      <c r="Q138" s="15">
        <f t="shared" si="30"/>
        <v>0</v>
      </c>
      <c r="R138" s="15">
        <f t="shared" si="30"/>
        <v>0</v>
      </c>
      <c r="S138" s="15">
        <f t="shared" si="30"/>
        <v>0</v>
      </c>
      <c r="T138" s="15">
        <f t="shared" si="30"/>
        <v>0</v>
      </c>
      <c r="U138" s="15">
        <f t="shared" si="30"/>
        <v>0</v>
      </c>
      <c r="V138" s="15">
        <f t="shared" si="30"/>
        <v>0</v>
      </c>
      <c r="W138" s="15">
        <f t="shared" si="30"/>
        <v>0</v>
      </c>
      <c r="X138" s="15">
        <f t="shared" si="30"/>
        <v>0</v>
      </c>
      <c r="Y138" s="15">
        <f t="shared" si="30"/>
        <v>0</v>
      </c>
      <c r="Z138" s="15">
        <f t="shared" si="30"/>
        <v>0</v>
      </c>
      <c r="AA138" s="15">
        <f t="shared" si="25"/>
        <v>0</v>
      </c>
      <c r="AB138" s="15">
        <f t="shared" si="26"/>
        <v>0</v>
      </c>
      <c r="AC138" s="15">
        <f t="shared" si="26"/>
        <v>0</v>
      </c>
      <c r="AD138" s="20">
        <f t="shared" si="27"/>
        <v>0</v>
      </c>
      <c r="AE138" s="20">
        <f t="shared" si="28"/>
        <v>0</v>
      </c>
      <c r="AG138">
        <f t="shared" si="19"/>
      </c>
    </row>
    <row r="139" spans="1:33" ht="12.75">
      <c r="A139" s="14"/>
      <c r="B139" s="15" t="s">
        <v>199</v>
      </c>
      <c r="C139" s="4" t="s">
        <v>80</v>
      </c>
      <c r="D139" s="2" t="s">
        <v>15</v>
      </c>
      <c r="E139" s="2">
        <v>58</v>
      </c>
      <c r="F139" s="15">
        <f t="shared" si="20"/>
        <v>0</v>
      </c>
      <c r="G139" s="15">
        <f t="shared" si="29"/>
        <v>0</v>
      </c>
      <c r="H139" s="15">
        <f t="shared" si="29"/>
        <v>0</v>
      </c>
      <c r="I139" s="15">
        <f t="shared" si="29"/>
        <v>0</v>
      </c>
      <c r="J139" s="15">
        <f t="shared" si="29"/>
        <v>0</v>
      </c>
      <c r="K139" s="15">
        <f t="shared" si="29"/>
        <v>0</v>
      </c>
      <c r="L139" s="15">
        <f t="shared" si="29"/>
        <v>0</v>
      </c>
      <c r="M139" s="15">
        <f t="shared" si="29"/>
        <v>0</v>
      </c>
      <c r="N139" s="15">
        <f t="shared" si="23"/>
        <v>0</v>
      </c>
      <c r="O139" s="15">
        <f t="shared" si="30"/>
        <v>0</v>
      </c>
      <c r="P139" s="15">
        <f t="shared" si="30"/>
        <v>58</v>
      </c>
      <c r="Q139" s="15">
        <f t="shared" si="30"/>
        <v>0</v>
      </c>
      <c r="R139" s="15">
        <f t="shared" si="30"/>
        <v>0</v>
      </c>
      <c r="S139" s="15">
        <f t="shared" si="30"/>
        <v>0</v>
      </c>
      <c r="T139" s="15">
        <f t="shared" si="30"/>
        <v>0</v>
      </c>
      <c r="U139" s="15">
        <f t="shared" si="30"/>
        <v>0</v>
      </c>
      <c r="V139" s="15">
        <f t="shared" si="30"/>
        <v>0</v>
      </c>
      <c r="W139" s="15">
        <f t="shared" si="30"/>
        <v>0</v>
      </c>
      <c r="X139" s="15">
        <f t="shared" si="30"/>
        <v>0</v>
      </c>
      <c r="Y139" s="15">
        <f t="shared" si="30"/>
        <v>0</v>
      </c>
      <c r="Z139" s="15">
        <f t="shared" si="30"/>
        <v>0</v>
      </c>
      <c r="AA139" s="15">
        <f t="shared" si="25"/>
        <v>0</v>
      </c>
      <c r="AB139" s="15">
        <f t="shared" si="26"/>
        <v>0</v>
      </c>
      <c r="AC139" s="15">
        <f t="shared" si="26"/>
        <v>0</v>
      </c>
      <c r="AD139" s="20">
        <f t="shared" si="27"/>
        <v>0</v>
      </c>
      <c r="AE139" s="20">
        <f t="shared" si="28"/>
        <v>0</v>
      </c>
      <c r="AG139">
        <f t="shared" si="19"/>
      </c>
    </row>
    <row r="140" spans="1:33" ht="12.75">
      <c r="A140" s="14"/>
      <c r="B140" s="15" t="s">
        <v>199</v>
      </c>
      <c r="C140" s="4" t="s">
        <v>89</v>
      </c>
      <c r="D140" s="2" t="s">
        <v>15</v>
      </c>
      <c r="E140" s="2">
        <v>51</v>
      </c>
      <c r="F140" s="15">
        <f t="shared" si="20"/>
        <v>0</v>
      </c>
      <c r="G140" s="15">
        <f t="shared" si="29"/>
        <v>0</v>
      </c>
      <c r="H140" s="15">
        <f t="shared" si="29"/>
        <v>0</v>
      </c>
      <c r="I140" s="15">
        <f t="shared" si="29"/>
        <v>0</v>
      </c>
      <c r="J140" s="15">
        <f t="shared" si="29"/>
        <v>0</v>
      </c>
      <c r="K140" s="15">
        <f t="shared" si="29"/>
        <v>0</v>
      </c>
      <c r="L140" s="15">
        <f t="shared" si="29"/>
        <v>0</v>
      </c>
      <c r="M140" s="15">
        <f t="shared" si="29"/>
        <v>0</v>
      </c>
      <c r="N140" s="15">
        <f t="shared" si="23"/>
        <v>0</v>
      </c>
      <c r="O140" s="15">
        <f t="shared" si="30"/>
        <v>0</v>
      </c>
      <c r="P140" s="15">
        <f t="shared" si="30"/>
        <v>51</v>
      </c>
      <c r="Q140" s="15">
        <f t="shared" si="30"/>
        <v>0</v>
      </c>
      <c r="R140" s="15">
        <f t="shared" si="30"/>
        <v>0</v>
      </c>
      <c r="S140" s="15">
        <f t="shared" si="30"/>
        <v>0</v>
      </c>
      <c r="T140" s="15">
        <f t="shared" si="30"/>
        <v>0</v>
      </c>
      <c r="U140" s="15">
        <f t="shared" si="30"/>
        <v>0</v>
      </c>
      <c r="V140" s="15">
        <f t="shared" si="30"/>
        <v>0</v>
      </c>
      <c r="W140" s="15">
        <f t="shared" si="30"/>
        <v>0</v>
      </c>
      <c r="X140" s="15">
        <f t="shared" si="30"/>
        <v>0</v>
      </c>
      <c r="Y140" s="15">
        <f t="shared" si="30"/>
        <v>0</v>
      </c>
      <c r="Z140" s="15">
        <f t="shared" si="30"/>
        <v>0</v>
      </c>
      <c r="AA140" s="15">
        <f t="shared" si="25"/>
        <v>0</v>
      </c>
      <c r="AB140" s="15">
        <f t="shared" si="26"/>
        <v>0</v>
      </c>
      <c r="AC140" s="15">
        <f t="shared" si="26"/>
        <v>0</v>
      </c>
      <c r="AD140" s="20">
        <f t="shared" si="27"/>
        <v>0</v>
      </c>
      <c r="AE140" s="20">
        <f t="shared" si="28"/>
        <v>0</v>
      </c>
      <c r="AG140">
        <f t="shared" si="19"/>
      </c>
    </row>
    <row r="141" spans="1:33" ht="12.75">
      <c r="A141" s="14"/>
      <c r="B141" s="15" t="s">
        <v>199</v>
      </c>
      <c r="C141" s="4" t="s">
        <v>90</v>
      </c>
      <c r="D141" s="2" t="s">
        <v>15</v>
      </c>
      <c r="E141" s="2">
        <v>50</v>
      </c>
      <c r="F141" s="15">
        <f t="shared" si="20"/>
        <v>0</v>
      </c>
      <c r="G141" s="15">
        <f t="shared" si="29"/>
        <v>0</v>
      </c>
      <c r="H141" s="15">
        <f t="shared" si="29"/>
        <v>0</v>
      </c>
      <c r="I141" s="15">
        <f t="shared" si="29"/>
        <v>0</v>
      </c>
      <c r="J141" s="15">
        <f t="shared" si="29"/>
        <v>0</v>
      </c>
      <c r="K141" s="15">
        <f t="shared" si="29"/>
        <v>0</v>
      </c>
      <c r="L141" s="15">
        <f t="shared" si="29"/>
        <v>0</v>
      </c>
      <c r="M141" s="15">
        <f t="shared" si="29"/>
        <v>0</v>
      </c>
      <c r="N141" s="15">
        <f t="shared" si="23"/>
        <v>0</v>
      </c>
      <c r="O141" s="15">
        <f t="shared" si="30"/>
        <v>0</v>
      </c>
      <c r="P141" s="15">
        <f t="shared" si="30"/>
        <v>50</v>
      </c>
      <c r="Q141" s="15">
        <f t="shared" si="30"/>
        <v>0</v>
      </c>
      <c r="R141" s="15">
        <f t="shared" si="30"/>
        <v>0</v>
      </c>
      <c r="S141" s="15">
        <f t="shared" si="30"/>
        <v>0</v>
      </c>
      <c r="T141" s="15">
        <f t="shared" si="30"/>
        <v>0</v>
      </c>
      <c r="U141" s="15">
        <f t="shared" si="30"/>
        <v>0</v>
      </c>
      <c r="V141" s="15">
        <f t="shared" si="30"/>
        <v>0</v>
      </c>
      <c r="W141" s="15">
        <f t="shared" si="30"/>
        <v>0</v>
      </c>
      <c r="X141" s="15">
        <f t="shared" si="30"/>
        <v>0</v>
      </c>
      <c r="Y141" s="15">
        <f t="shared" si="30"/>
        <v>0</v>
      </c>
      <c r="Z141" s="15">
        <f t="shared" si="30"/>
        <v>0</v>
      </c>
      <c r="AA141" s="15">
        <f t="shared" si="25"/>
        <v>0</v>
      </c>
      <c r="AB141" s="15">
        <f t="shared" si="26"/>
        <v>0</v>
      </c>
      <c r="AC141" s="15">
        <f t="shared" si="26"/>
        <v>0</v>
      </c>
      <c r="AD141" s="20">
        <f t="shared" si="27"/>
        <v>0</v>
      </c>
      <c r="AE141" s="20">
        <f t="shared" si="28"/>
        <v>0</v>
      </c>
      <c r="AG141">
        <f t="shared" si="19"/>
      </c>
    </row>
    <row r="142" spans="1:33" ht="12.75">
      <c r="A142" s="14"/>
      <c r="B142" s="15" t="s">
        <v>199</v>
      </c>
      <c r="C142" s="4" t="s">
        <v>106</v>
      </c>
      <c r="D142" s="2" t="s">
        <v>15</v>
      </c>
      <c r="E142" s="2">
        <v>37</v>
      </c>
      <c r="F142" s="15">
        <f t="shared" si="20"/>
        <v>0</v>
      </c>
      <c r="G142" s="15">
        <f aca="true" t="shared" si="31" ref="G142:M151">IF(G$119=$B142,$E142,0)</f>
        <v>0</v>
      </c>
      <c r="H142" s="15">
        <f t="shared" si="31"/>
        <v>0</v>
      </c>
      <c r="I142" s="15">
        <f t="shared" si="31"/>
        <v>0</v>
      </c>
      <c r="J142" s="15">
        <f t="shared" si="31"/>
        <v>0</v>
      </c>
      <c r="K142" s="15">
        <f t="shared" si="31"/>
        <v>0</v>
      </c>
      <c r="L142" s="15">
        <f t="shared" si="31"/>
        <v>0</v>
      </c>
      <c r="M142" s="15">
        <f t="shared" si="31"/>
        <v>0</v>
      </c>
      <c r="N142" s="15">
        <f t="shared" si="23"/>
        <v>0</v>
      </c>
      <c r="O142" s="15">
        <f aca="true" t="shared" si="32" ref="O142:Z151">IF(O$119=$B142,$E142,0)</f>
        <v>0</v>
      </c>
      <c r="P142" s="15">
        <f t="shared" si="32"/>
        <v>37</v>
      </c>
      <c r="Q142" s="15">
        <f t="shared" si="32"/>
        <v>0</v>
      </c>
      <c r="R142" s="15">
        <f t="shared" si="32"/>
        <v>0</v>
      </c>
      <c r="S142" s="15">
        <f t="shared" si="32"/>
        <v>0</v>
      </c>
      <c r="T142" s="15">
        <f t="shared" si="32"/>
        <v>0</v>
      </c>
      <c r="U142" s="15">
        <f t="shared" si="32"/>
        <v>0</v>
      </c>
      <c r="V142" s="15">
        <f t="shared" si="32"/>
        <v>0</v>
      </c>
      <c r="W142" s="15">
        <f t="shared" si="32"/>
        <v>0</v>
      </c>
      <c r="X142" s="15">
        <f t="shared" si="32"/>
        <v>0</v>
      </c>
      <c r="Y142" s="15">
        <f t="shared" si="32"/>
        <v>0</v>
      </c>
      <c r="Z142" s="15">
        <f t="shared" si="32"/>
        <v>0</v>
      </c>
      <c r="AA142" s="15">
        <f t="shared" si="25"/>
        <v>0</v>
      </c>
      <c r="AB142" s="15">
        <f aca="true" t="shared" si="33" ref="AB142:AC161">IF(AB$119=$B142,$E142,0)</f>
        <v>0</v>
      </c>
      <c r="AC142" s="15">
        <f t="shared" si="33"/>
        <v>0</v>
      </c>
      <c r="AD142" s="20">
        <f t="shared" si="27"/>
        <v>0</v>
      </c>
      <c r="AE142" s="20">
        <f t="shared" si="28"/>
        <v>0</v>
      </c>
      <c r="AG142">
        <f t="shared" si="19"/>
      </c>
    </row>
    <row r="143" spans="1:33" ht="12.75">
      <c r="A143" s="14"/>
      <c r="B143" s="15" t="s">
        <v>166</v>
      </c>
      <c r="C143" s="4" t="s">
        <v>12</v>
      </c>
      <c r="D143" s="2" t="s">
        <v>84</v>
      </c>
      <c r="E143" s="2">
        <v>55</v>
      </c>
      <c r="F143" s="15">
        <f t="shared" si="20"/>
        <v>0</v>
      </c>
      <c r="G143" s="15">
        <f t="shared" si="31"/>
        <v>0</v>
      </c>
      <c r="H143" s="15">
        <f t="shared" si="31"/>
        <v>0</v>
      </c>
      <c r="I143" s="15">
        <f t="shared" si="31"/>
        <v>0</v>
      </c>
      <c r="J143" s="15">
        <f t="shared" si="31"/>
        <v>0</v>
      </c>
      <c r="K143" s="15">
        <f t="shared" si="31"/>
        <v>0</v>
      </c>
      <c r="L143" s="15">
        <f t="shared" si="31"/>
        <v>0</v>
      </c>
      <c r="M143" s="15">
        <f t="shared" si="31"/>
        <v>0</v>
      </c>
      <c r="N143" s="15">
        <f t="shared" si="23"/>
        <v>0</v>
      </c>
      <c r="O143" s="15">
        <f t="shared" si="32"/>
        <v>0</v>
      </c>
      <c r="P143" s="15">
        <f t="shared" si="32"/>
        <v>0</v>
      </c>
      <c r="Q143" s="15">
        <f t="shared" si="32"/>
        <v>0</v>
      </c>
      <c r="R143" s="15">
        <f t="shared" si="32"/>
        <v>0</v>
      </c>
      <c r="S143" s="15">
        <f t="shared" si="32"/>
        <v>0</v>
      </c>
      <c r="T143" s="15">
        <f t="shared" si="32"/>
        <v>0</v>
      </c>
      <c r="U143" s="15">
        <f t="shared" si="32"/>
        <v>0</v>
      </c>
      <c r="V143" s="15">
        <f t="shared" si="32"/>
        <v>0</v>
      </c>
      <c r="W143" s="15">
        <f t="shared" si="32"/>
        <v>55</v>
      </c>
      <c r="X143" s="15">
        <f t="shared" si="32"/>
        <v>0</v>
      </c>
      <c r="Y143" s="15">
        <f t="shared" si="32"/>
        <v>0</v>
      </c>
      <c r="Z143" s="15">
        <f t="shared" si="32"/>
        <v>0</v>
      </c>
      <c r="AA143" s="15">
        <f t="shared" si="25"/>
        <v>0</v>
      </c>
      <c r="AB143" s="15">
        <f t="shared" si="33"/>
        <v>0</v>
      </c>
      <c r="AC143" s="15">
        <f t="shared" si="33"/>
        <v>0</v>
      </c>
      <c r="AD143" s="20">
        <f t="shared" si="27"/>
        <v>0</v>
      </c>
      <c r="AE143" s="20">
        <f t="shared" si="28"/>
        <v>0</v>
      </c>
      <c r="AG143">
        <f t="shared" si="19"/>
      </c>
    </row>
    <row r="144" spans="1:33" ht="12.75">
      <c r="A144" s="14"/>
      <c r="B144" s="15" t="s">
        <v>197</v>
      </c>
      <c r="C144" s="4" t="s">
        <v>133</v>
      </c>
      <c r="D144" s="2" t="s">
        <v>134</v>
      </c>
      <c r="E144" s="2">
        <v>26</v>
      </c>
      <c r="F144" s="15">
        <f t="shared" si="20"/>
        <v>0</v>
      </c>
      <c r="G144" s="15">
        <f t="shared" si="31"/>
        <v>0</v>
      </c>
      <c r="H144" s="15">
        <f t="shared" si="31"/>
        <v>0</v>
      </c>
      <c r="I144" s="15">
        <f t="shared" si="31"/>
        <v>0</v>
      </c>
      <c r="J144" s="15">
        <f t="shared" si="31"/>
        <v>0</v>
      </c>
      <c r="K144" s="15">
        <f t="shared" si="31"/>
        <v>0</v>
      </c>
      <c r="L144" s="15">
        <f t="shared" si="31"/>
        <v>0</v>
      </c>
      <c r="M144" s="15">
        <f t="shared" si="31"/>
        <v>0</v>
      </c>
      <c r="N144" s="15">
        <f t="shared" si="23"/>
        <v>0</v>
      </c>
      <c r="O144" s="15">
        <f t="shared" si="32"/>
        <v>0</v>
      </c>
      <c r="P144" s="15">
        <f t="shared" si="32"/>
        <v>0</v>
      </c>
      <c r="Q144" s="15">
        <f t="shared" si="32"/>
        <v>0</v>
      </c>
      <c r="R144" s="15">
        <f t="shared" si="32"/>
        <v>26</v>
      </c>
      <c r="S144" s="15">
        <f t="shared" si="32"/>
        <v>0</v>
      </c>
      <c r="T144" s="15">
        <f t="shared" si="32"/>
        <v>0</v>
      </c>
      <c r="U144" s="15">
        <f t="shared" si="32"/>
        <v>0</v>
      </c>
      <c r="V144" s="15">
        <f t="shared" si="32"/>
        <v>0</v>
      </c>
      <c r="W144" s="15">
        <f t="shared" si="32"/>
        <v>0</v>
      </c>
      <c r="X144" s="15">
        <f t="shared" si="32"/>
        <v>0</v>
      </c>
      <c r="Y144" s="15">
        <f t="shared" si="32"/>
        <v>0</v>
      </c>
      <c r="Z144" s="15">
        <f t="shared" si="32"/>
        <v>0</v>
      </c>
      <c r="AA144" s="15">
        <f t="shared" si="25"/>
        <v>0</v>
      </c>
      <c r="AB144" s="15">
        <f t="shared" si="33"/>
        <v>0</v>
      </c>
      <c r="AC144" s="15">
        <f t="shared" si="33"/>
        <v>0</v>
      </c>
      <c r="AD144" s="20">
        <f t="shared" si="27"/>
        <v>0</v>
      </c>
      <c r="AE144" s="20">
        <f t="shared" si="28"/>
        <v>0</v>
      </c>
      <c r="AG144">
        <f t="shared" si="19"/>
      </c>
    </row>
    <row r="145" spans="1:33" ht="12.75">
      <c r="A145" s="14"/>
      <c r="B145" s="15" t="s">
        <v>184</v>
      </c>
      <c r="C145" s="4" t="s">
        <v>76</v>
      </c>
      <c r="D145" s="2" t="s">
        <v>77</v>
      </c>
      <c r="E145" s="2">
        <v>61</v>
      </c>
      <c r="F145" s="15">
        <f t="shared" si="20"/>
        <v>0</v>
      </c>
      <c r="G145" s="15">
        <f t="shared" si="31"/>
        <v>0</v>
      </c>
      <c r="H145" s="15">
        <f t="shared" si="31"/>
        <v>0</v>
      </c>
      <c r="I145" s="15">
        <f t="shared" si="31"/>
        <v>0</v>
      </c>
      <c r="J145" s="15">
        <f t="shared" si="31"/>
        <v>0</v>
      </c>
      <c r="K145" s="15">
        <f t="shared" si="31"/>
        <v>0</v>
      </c>
      <c r="L145" s="15">
        <f t="shared" si="31"/>
        <v>0</v>
      </c>
      <c r="M145" s="15">
        <f t="shared" si="31"/>
        <v>0</v>
      </c>
      <c r="N145" s="15">
        <f t="shared" si="23"/>
        <v>0</v>
      </c>
      <c r="O145" s="15">
        <f t="shared" si="32"/>
        <v>0</v>
      </c>
      <c r="P145" s="15">
        <f t="shared" si="32"/>
        <v>0</v>
      </c>
      <c r="Q145" s="15">
        <f t="shared" si="32"/>
        <v>0</v>
      </c>
      <c r="R145" s="15">
        <f t="shared" si="32"/>
        <v>0</v>
      </c>
      <c r="S145" s="15">
        <f t="shared" si="32"/>
        <v>0</v>
      </c>
      <c r="T145" s="15">
        <f t="shared" si="32"/>
        <v>0</v>
      </c>
      <c r="U145" s="15">
        <f t="shared" si="32"/>
        <v>0</v>
      </c>
      <c r="V145" s="15">
        <f t="shared" si="32"/>
        <v>0</v>
      </c>
      <c r="W145" s="15">
        <f t="shared" si="32"/>
        <v>0</v>
      </c>
      <c r="X145" s="15">
        <f t="shared" si="32"/>
        <v>0</v>
      </c>
      <c r="Y145" s="15">
        <f t="shared" si="32"/>
        <v>0</v>
      </c>
      <c r="Z145" s="15">
        <f t="shared" si="32"/>
        <v>0</v>
      </c>
      <c r="AA145" s="15">
        <f t="shared" si="25"/>
        <v>0</v>
      </c>
      <c r="AB145" s="15">
        <f t="shared" si="33"/>
        <v>0</v>
      </c>
      <c r="AC145" s="15">
        <f t="shared" si="33"/>
        <v>61</v>
      </c>
      <c r="AD145" s="20">
        <f t="shared" si="27"/>
        <v>0</v>
      </c>
      <c r="AE145" s="20">
        <f t="shared" si="28"/>
        <v>0</v>
      </c>
      <c r="AG145">
        <f t="shared" si="19"/>
      </c>
    </row>
    <row r="146" spans="1:33" ht="12.75">
      <c r="A146" s="14"/>
      <c r="B146" s="15" t="s">
        <v>179</v>
      </c>
      <c r="C146" s="4" t="s">
        <v>152</v>
      </c>
      <c r="D146" s="2" t="s">
        <v>153</v>
      </c>
      <c r="E146" s="2">
        <v>13</v>
      </c>
      <c r="F146" s="15">
        <f t="shared" si="20"/>
        <v>0</v>
      </c>
      <c r="G146" s="15">
        <f t="shared" si="31"/>
        <v>0</v>
      </c>
      <c r="H146" s="15">
        <f t="shared" si="31"/>
        <v>0</v>
      </c>
      <c r="I146" s="15">
        <f t="shared" si="31"/>
        <v>0</v>
      </c>
      <c r="J146" s="15">
        <f t="shared" si="31"/>
        <v>0</v>
      </c>
      <c r="K146" s="15">
        <f t="shared" si="31"/>
        <v>0</v>
      </c>
      <c r="L146" s="15">
        <f t="shared" si="31"/>
        <v>0</v>
      </c>
      <c r="M146" s="15">
        <f t="shared" si="31"/>
        <v>0</v>
      </c>
      <c r="N146" s="15">
        <f t="shared" si="23"/>
        <v>0</v>
      </c>
      <c r="O146" s="15">
        <f t="shared" si="32"/>
        <v>0</v>
      </c>
      <c r="P146" s="15">
        <f t="shared" si="32"/>
        <v>0</v>
      </c>
      <c r="Q146" s="15">
        <f t="shared" si="32"/>
        <v>0</v>
      </c>
      <c r="R146" s="15">
        <f t="shared" si="32"/>
        <v>0</v>
      </c>
      <c r="S146" s="15">
        <f t="shared" si="32"/>
        <v>0</v>
      </c>
      <c r="T146" s="15">
        <f t="shared" si="32"/>
        <v>0</v>
      </c>
      <c r="U146" s="15">
        <f t="shared" si="32"/>
        <v>0</v>
      </c>
      <c r="V146" s="15">
        <f t="shared" si="32"/>
        <v>0</v>
      </c>
      <c r="W146" s="15">
        <f t="shared" si="32"/>
        <v>0</v>
      </c>
      <c r="X146" s="15">
        <f t="shared" si="32"/>
        <v>0</v>
      </c>
      <c r="Y146" s="15">
        <f t="shared" si="32"/>
        <v>0</v>
      </c>
      <c r="Z146" s="15">
        <f t="shared" si="32"/>
        <v>0</v>
      </c>
      <c r="AA146" s="15">
        <f t="shared" si="25"/>
        <v>0</v>
      </c>
      <c r="AB146" s="15">
        <f t="shared" si="33"/>
        <v>0</v>
      </c>
      <c r="AC146" s="15">
        <f t="shared" si="33"/>
        <v>0</v>
      </c>
      <c r="AD146" s="20">
        <f t="shared" si="27"/>
        <v>0</v>
      </c>
      <c r="AE146" s="20">
        <f t="shared" si="28"/>
        <v>0</v>
      </c>
      <c r="AG146">
        <f t="shared" si="19"/>
      </c>
    </row>
    <row r="147" spans="1:31" ht="12.75">
      <c r="A147" s="14" t="s">
        <v>159</v>
      </c>
      <c r="B147" s="15" t="s">
        <v>173</v>
      </c>
      <c r="C147" s="4" t="s">
        <v>24</v>
      </c>
      <c r="D147" s="2" t="s">
        <v>25</v>
      </c>
      <c r="E147" s="2">
        <v>219</v>
      </c>
      <c r="F147" s="15">
        <f t="shared" si="20"/>
        <v>0</v>
      </c>
      <c r="G147" s="15">
        <f t="shared" si="31"/>
        <v>0</v>
      </c>
      <c r="H147" s="15">
        <f t="shared" si="31"/>
        <v>0</v>
      </c>
      <c r="I147" s="15">
        <f t="shared" si="31"/>
        <v>0</v>
      </c>
      <c r="J147" s="15">
        <f t="shared" si="31"/>
        <v>0</v>
      </c>
      <c r="K147" s="15">
        <f t="shared" si="31"/>
        <v>0</v>
      </c>
      <c r="L147" s="15">
        <f t="shared" si="31"/>
        <v>0</v>
      </c>
      <c r="M147" s="15">
        <f t="shared" si="31"/>
        <v>0</v>
      </c>
      <c r="N147" s="15">
        <f t="shared" si="23"/>
        <v>0</v>
      </c>
      <c r="O147" s="15">
        <f t="shared" si="32"/>
        <v>219</v>
      </c>
      <c r="P147" s="15">
        <f t="shared" si="32"/>
        <v>0</v>
      </c>
      <c r="Q147" s="15">
        <f t="shared" si="32"/>
        <v>0</v>
      </c>
      <c r="R147" s="15">
        <f t="shared" si="32"/>
        <v>0</v>
      </c>
      <c r="S147" s="15">
        <f t="shared" si="32"/>
        <v>0</v>
      </c>
      <c r="T147" s="15">
        <f t="shared" si="32"/>
        <v>0</v>
      </c>
      <c r="U147" s="15">
        <f t="shared" si="32"/>
        <v>0</v>
      </c>
      <c r="V147" s="15">
        <f t="shared" si="32"/>
        <v>0</v>
      </c>
      <c r="W147" s="15">
        <f t="shared" si="32"/>
        <v>0</v>
      </c>
      <c r="X147" s="15">
        <f t="shared" si="32"/>
        <v>0</v>
      </c>
      <c r="Y147" s="15">
        <f t="shared" si="32"/>
        <v>0</v>
      </c>
      <c r="Z147" s="15">
        <f t="shared" si="32"/>
        <v>0</v>
      </c>
      <c r="AA147" s="15">
        <f t="shared" si="25"/>
        <v>0</v>
      </c>
      <c r="AB147" s="15">
        <f t="shared" si="33"/>
        <v>0</v>
      </c>
      <c r="AC147" s="15">
        <f t="shared" si="33"/>
        <v>0</v>
      </c>
      <c r="AD147" s="20">
        <f t="shared" si="27"/>
        <v>0</v>
      </c>
      <c r="AE147" s="20">
        <f t="shared" si="28"/>
        <v>219</v>
      </c>
    </row>
    <row r="148" spans="1:31" ht="12.75">
      <c r="A148" s="14" t="s">
        <v>159</v>
      </c>
      <c r="B148" s="15" t="s">
        <v>187</v>
      </c>
      <c r="C148" s="4" t="s">
        <v>95</v>
      </c>
      <c r="D148" s="2" t="s">
        <v>25</v>
      </c>
      <c r="E148" s="2">
        <v>45</v>
      </c>
      <c r="F148" s="15">
        <f t="shared" si="20"/>
        <v>0</v>
      </c>
      <c r="G148" s="15">
        <f t="shared" si="31"/>
        <v>0</v>
      </c>
      <c r="H148" s="15">
        <f t="shared" si="31"/>
        <v>0</v>
      </c>
      <c r="I148" s="15">
        <f t="shared" si="31"/>
        <v>0</v>
      </c>
      <c r="J148" s="15">
        <f t="shared" si="31"/>
        <v>0</v>
      </c>
      <c r="K148" s="15">
        <f t="shared" si="31"/>
        <v>0</v>
      </c>
      <c r="L148" s="15">
        <f t="shared" si="31"/>
        <v>0</v>
      </c>
      <c r="M148" s="15">
        <f t="shared" si="31"/>
        <v>0</v>
      </c>
      <c r="N148" s="15">
        <f t="shared" si="23"/>
        <v>0</v>
      </c>
      <c r="O148" s="15">
        <f t="shared" si="32"/>
        <v>0</v>
      </c>
      <c r="P148" s="15">
        <f t="shared" si="32"/>
        <v>0</v>
      </c>
      <c r="Q148" s="15">
        <f t="shared" si="32"/>
        <v>0</v>
      </c>
      <c r="R148" s="15">
        <f t="shared" si="32"/>
        <v>0</v>
      </c>
      <c r="S148" s="15">
        <f t="shared" si="32"/>
        <v>0</v>
      </c>
      <c r="T148" s="15">
        <f t="shared" si="32"/>
        <v>0</v>
      </c>
      <c r="U148" s="15">
        <f t="shared" si="32"/>
        <v>0</v>
      </c>
      <c r="V148" s="15">
        <f t="shared" si="32"/>
        <v>0</v>
      </c>
      <c r="W148" s="15">
        <f t="shared" si="32"/>
        <v>0</v>
      </c>
      <c r="X148" s="15">
        <f t="shared" si="32"/>
        <v>0</v>
      </c>
      <c r="Y148" s="15">
        <f t="shared" si="32"/>
        <v>0</v>
      </c>
      <c r="Z148" s="15">
        <f t="shared" si="32"/>
        <v>0</v>
      </c>
      <c r="AA148" s="15">
        <f t="shared" si="25"/>
        <v>0</v>
      </c>
      <c r="AB148" s="15">
        <f t="shared" si="33"/>
        <v>0</v>
      </c>
      <c r="AC148" s="15">
        <f t="shared" si="33"/>
        <v>0</v>
      </c>
      <c r="AD148" s="20">
        <f t="shared" si="27"/>
        <v>0</v>
      </c>
      <c r="AE148" s="20">
        <f t="shared" si="28"/>
        <v>45</v>
      </c>
    </row>
    <row r="149" spans="1:31" ht="12.75">
      <c r="A149" s="14" t="s">
        <v>159</v>
      </c>
      <c r="B149" s="15" t="s">
        <v>187</v>
      </c>
      <c r="C149" s="4" t="s">
        <v>130</v>
      </c>
      <c r="D149" s="2" t="s">
        <v>25</v>
      </c>
      <c r="E149" s="2">
        <v>27</v>
      </c>
      <c r="F149" s="15">
        <f t="shared" si="20"/>
        <v>0</v>
      </c>
      <c r="G149" s="15">
        <f t="shared" si="31"/>
        <v>0</v>
      </c>
      <c r="H149" s="15">
        <f t="shared" si="31"/>
        <v>0</v>
      </c>
      <c r="I149" s="15">
        <f t="shared" si="31"/>
        <v>0</v>
      </c>
      <c r="J149" s="15">
        <f t="shared" si="31"/>
        <v>0</v>
      </c>
      <c r="K149" s="15">
        <f t="shared" si="31"/>
        <v>0</v>
      </c>
      <c r="L149" s="15">
        <f t="shared" si="31"/>
        <v>0</v>
      </c>
      <c r="M149" s="15">
        <f t="shared" si="31"/>
        <v>0</v>
      </c>
      <c r="N149" s="15">
        <f t="shared" si="23"/>
        <v>0</v>
      </c>
      <c r="O149" s="15">
        <f t="shared" si="32"/>
        <v>0</v>
      </c>
      <c r="P149" s="15">
        <f t="shared" si="32"/>
        <v>0</v>
      </c>
      <c r="Q149" s="15">
        <f t="shared" si="32"/>
        <v>0</v>
      </c>
      <c r="R149" s="15">
        <f t="shared" si="32"/>
        <v>0</v>
      </c>
      <c r="S149" s="15">
        <f t="shared" si="32"/>
        <v>0</v>
      </c>
      <c r="T149" s="15">
        <f t="shared" si="32"/>
        <v>0</v>
      </c>
      <c r="U149" s="15">
        <f t="shared" si="32"/>
        <v>0</v>
      </c>
      <c r="V149" s="15">
        <f t="shared" si="32"/>
        <v>0</v>
      </c>
      <c r="W149" s="15">
        <f t="shared" si="32"/>
        <v>0</v>
      </c>
      <c r="X149" s="15">
        <f t="shared" si="32"/>
        <v>0</v>
      </c>
      <c r="Y149" s="15">
        <f t="shared" si="32"/>
        <v>0</v>
      </c>
      <c r="Z149" s="15">
        <f t="shared" si="32"/>
        <v>0</v>
      </c>
      <c r="AA149" s="15">
        <f t="shared" si="25"/>
        <v>0</v>
      </c>
      <c r="AB149" s="15">
        <f t="shared" si="33"/>
        <v>0</v>
      </c>
      <c r="AC149" s="15">
        <f t="shared" si="33"/>
        <v>0</v>
      </c>
      <c r="AD149" s="20">
        <f t="shared" si="27"/>
        <v>0</v>
      </c>
      <c r="AE149" s="20">
        <f t="shared" si="28"/>
        <v>27</v>
      </c>
    </row>
    <row r="150" spans="1:31" ht="12.75">
      <c r="A150" s="14" t="s">
        <v>159</v>
      </c>
      <c r="B150" s="15" t="s">
        <v>175</v>
      </c>
      <c r="C150" s="4" t="s">
        <v>158</v>
      </c>
      <c r="D150" s="2" t="s">
        <v>25</v>
      </c>
      <c r="E150" s="2">
        <v>0</v>
      </c>
      <c r="F150" s="15">
        <f t="shared" si="20"/>
        <v>0</v>
      </c>
      <c r="G150" s="15">
        <f t="shared" si="31"/>
        <v>0</v>
      </c>
      <c r="H150" s="15">
        <f t="shared" si="31"/>
        <v>0</v>
      </c>
      <c r="I150" s="15">
        <f t="shared" si="31"/>
        <v>0</v>
      </c>
      <c r="J150" s="15">
        <f t="shared" si="31"/>
        <v>0</v>
      </c>
      <c r="K150" s="15">
        <f t="shared" si="31"/>
        <v>0</v>
      </c>
      <c r="L150" s="15">
        <f t="shared" si="31"/>
        <v>0</v>
      </c>
      <c r="M150" s="15">
        <f t="shared" si="31"/>
        <v>0</v>
      </c>
      <c r="N150" s="15">
        <f t="shared" si="23"/>
        <v>0</v>
      </c>
      <c r="O150" s="15">
        <f t="shared" si="32"/>
        <v>0</v>
      </c>
      <c r="P150" s="15">
        <f t="shared" si="32"/>
        <v>0</v>
      </c>
      <c r="Q150" s="15">
        <f t="shared" si="32"/>
        <v>0</v>
      </c>
      <c r="R150" s="15">
        <f t="shared" si="32"/>
        <v>0</v>
      </c>
      <c r="S150" s="15">
        <f t="shared" si="32"/>
        <v>0</v>
      </c>
      <c r="T150" s="15">
        <f t="shared" si="32"/>
        <v>0</v>
      </c>
      <c r="U150" s="15">
        <f t="shared" si="32"/>
        <v>0</v>
      </c>
      <c r="V150" s="15">
        <f t="shared" si="32"/>
        <v>0</v>
      </c>
      <c r="W150" s="15">
        <f t="shared" si="32"/>
        <v>0</v>
      </c>
      <c r="X150" s="15">
        <f t="shared" si="32"/>
        <v>0</v>
      </c>
      <c r="Y150" s="15">
        <f t="shared" si="32"/>
        <v>0</v>
      </c>
      <c r="Z150" s="15">
        <f t="shared" si="32"/>
        <v>0</v>
      </c>
      <c r="AA150" s="15">
        <f t="shared" si="25"/>
        <v>0</v>
      </c>
      <c r="AB150" s="15">
        <f t="shared" si="33"/>
        <v>0</v>
      </c>
      <c r="AC150" s="15">
        <f t="shared" si="33"/>
        <v>0</v>
      </c>
      <c r="AD150" s="20">
        <f t="shared" si="27"/>
        <v>0</v>
      </c>
      <c r="AE150" s="20">
        <f t="shared" si="28"/>
        <v>0</v>
      </c>
    </row>
    <row r="151" spans="1:31" ht="12.75">
      <c r="A151" s="14"/>
      <c r="B151" s="15" t="s">
        <v>199</v>
      </c>
      <c r="C151" s="4" t="s">
        <v>136</v>
      </c>
      <c r="D151" s="2" t="s">
        <v>137</v>
      </c>
      <c r="E151" s="2">
        <v>24</v>
      </c>
      <c r="F151" s="15">
        <f t="shared" si="20"/>
        <v>0</v>
      </c>
      <c r="G151" s="15">
        <f t="shared" si="31"/>
        <v>0</v>
      </c>
      <c r="H151" s="15">
        <f t="shared" si="31"/>
        <v>0</v>
      </c>
      <c r="I151" s="15">
        <f t="shared" si="31"/>
        <v>0</v>
      </c>
      <c r="J151" s="15">
        <f t="shared" si="31"/>
        <v>0</v>
      </c>
      <c r="K151" s="15">
        <f t="shared" si="31"/>
        <v>0</v>
      </c>
      <c r="L151" s="15">
        <f t="shared" si="31"/>
        <v>0</v>
      </c>
      <c r="M151" s="15">
        <f t="shared" si="31"/>
        <v>0</v>
      </c>
      <c r="N151" s="15">
        <f t="shared" si="23"/>
        <v>0</v>
      </c>
      <c r="O151" s="15">
        <f t="shared" si="32"/>
        <v>0</v>
      </c>
      <c r="P151" s="15">
        <f t="shared" si="32"/>
        <v>24</v>
      </c>
      <c r="Q151" s="15">
        <f t="shared" si="32"/>
        <v>0</v>
      </c>
      <c r="R151" s="15">
        <f t="shared" si="32"/>
        <v>0</v>
      </c>
      <c r="S151" s="15">
        <f t="shared" si="32"/>
        <v>0</v>
      </c>
      <c r="T151" s="15">
        <f t="shared" si="32"/>
        <v>0</v>
      </c>
      <c r="U151" s="15">
        <f t="shared" si="32"/>
        <v>0</v>
      </c>
      <c r="V151" s="15">
        <f t="shared" si="32"/>
        <v>0</v>
      </c>
      <c r="W151" s="15">
        <f t="shared" si="32"/>
        <v>0</v>
      </c>
      <c r="X151" s="15">
        <f t="shared" si="32"/>
        <v>0</v>
      </c>
      <c r="Y151" s="15">
        <f t="shared" si="32"/>
        <v>0</v>
      </c>
      <c r="Z151" s="15">
        <f t="shared" si="32"/>
        <v>0</v>
      </c>
      <c r="AA151" s="15">
        <f t="shared" si="25"/>
        <v>0</v>
      </c>
      <c r="AB151" s="15">
        <f t="shared" si="33"/>
        <v>0</v>
      </c>
      <c r="AC151" s="15">
        <f t="shared" si="33"/>
        <v>0</v>
      </c>
      <c r="AD151" s="20">
        <f t="shared" si="27"/>
        <v>0</v>
      </c>
      <c r="AE151" s="20">
        <f t="shared" si="28"/>
        <v>0</v>
      </c>
    </row>
    <row r="152" spans="1:31" ht="12.75">
      <c r="A152" s="14"/>
      <c r="B152" s="15" t="s">
        <v>199</v>
      </c>
      <c r="C152" s="4" t="s">
        <v>144</v>
      </c>
      <c r="D152" s="2" t="s">
        <v>137</v>
      </c>
      <c r="E152" s="2">
        <v>19</v>
      </c>
      <c r="F152" s="15">
        <f t="shared" si="20"/>
        <v>0</v>
      </c>
      <c r="G152" s="15">
        <f aca="true" t="shared" si="34" ref="G152:M161">IF(G$119=$B152,$E152,0)</f>
        <v>0</v>
      </c>
      <c r="H152" s="15">
        <f t="shared" si="34"/>
        <v>0</v>
      </c>
      <c r="I152" s="15">
        <f t="shared" si="34"/>
        <v>0</v>
      </c>
      <c r="J152" s="15">
        <f t="shared" si="34"/>
        <v>0</v>
      </c>
      <c r="K152" s="15">
        <f t="shared" si="34"/>
        <v>0</v>
      </c>
      <c r="L152" s="15">
        <f t="shared" si="34"/>
        <v>0</v>
      </c>
      <c r="M152" s="15">
        <f t="shared" si="34"/>
        <v>0</v>
      </c>
      <c r="N152" s="15">
        <f t="shared" si="23"/>
        <v>0</v>
      </c>
      <c r="O152" s="15">
        <f aca="true" t="shared" si="35" ref="O152:Z161">IF(O$119=$B152,$E152,0)</f>
        <v>0</v>
      </c>
      <c r="P152" s="15">
        <f t="shared" si="35"/>
        <v>19</v>
      </c>
      <c r="Q152" s="15">
        <f t="shared" si="35"/>
        <v>0</v>
      </c>
      <c r="R152" s="15">
        <f t="shared" si="35"/>
        <v>0</v>
      </c>
      <c r="S152" s="15">
        <f t="shared" si="35"/>
        <v>0</v>
      </c>
      <c r="T152" s="15">
        <f t="shared" si="35"/>
        <v>0</v>
      </c>
      <c r="U152" s="15">
        <f t="shared" si="35"/>
        <v>0</v>
      </c>
      <c r="V152" s="15">
        <f t="shared" si="35"/>
        <v>0</v>
      </c>
      <c r="W152" s="15">
        <f t="shared" si="35"/>
        <v>0</v>
      </c>
      <c r="X152" s="15">
        <f t="shared" si="35"/>
        <v>0</v>
      </c>
      <c r="Y152" s="15">
        <f t="shared" si="35"/>
        <v>0</v>
      </c>
      <c r="Z152" s="15">
        <f t="shared" si="35"/>
        <v>0</v>
      </c>
      <c r="AA152" s="15">
        <f t="shared" si="25"/>
        <v>0</v>
      </c>
      <c r="AB152" s="15">
        <f t="shared" si="33"/>
        <v>0</v>
      </c>
      <c r="AC152" s="15">
        <f t="shared" si="33"/>
        <v>0</v>
      </c>
      <c r="AD152" s="20">
        <f t="shared" si="27"/>
        <v>0</v>
      </c>
      <c r="AE152" s="20">
        <f t="shared" si="28"/>
        <v>0</v>
      </c>
    </row>
    <row r="153" spans="1:31" ht="12.75">
      <c r="A153" s="14"/>
      <c r="B153" s="15" t="s">
        <v>199</v>
      </c>
      <c r="C153" s="4" t="s">
        <v>145</v>
      </c>
      <c r="D153" s="2" t="s">
        <v>137</v>
      </c>
      <c r="E153" s="2">
        <v>18</v>
      </c>
      <c r="F153" s="15">
        <f aca="true" t="shared" si="36" ref="F153:F184">IF($F$119=$B153,$E153,0)</f>
        <v>0</v>
      </c>
      <c r="G153" s="15">
        <f t="shared" si="34"/>
        <v>0</v>
      </c>
      <c r="H153" s="15">
        <f t="shared" si="34"/>
        <v>0</v>
      </c>
      <c r="I153" s="15">
        <f t="shared" si="34"/>
        <v>0</v>
      </c>
      <c r="J153" s="15">
        <f t="shared" si="34"/>
        <v>0</v>
      </c>
      <c r="K153" s="15">
        <f t="shared" si="34"/>
        <v>0</v>
      </c>
      <c r="L153" s="15">
        <f t="shared" si="34"/>
        <v>0</v>
      </c>
      <c r="M153" s="15">
        <f t="shared" si="34"/>
        <v>0</v>
      </c>
      <c r="N153" s="15">
        <f t="shared" si="23"/>
        <v>0</v>
      </c>
      <c r="O153" s="15">
        <f t="shared" si="35"/>
        <v>0</v>
      </c>
      <c r="P153" s="15">
        <f t="shared" si="35"/>
        <v>18</v>
      </c>
      <c r="Q153" s="15">
        <f t="shared" si="35"/>
        <v>0</v>
      </c>
      <c r="R153" s="15">
        <f t="shared" si="35"/>
        <v>0</v>
      </c>
      <c r="S153" s="15">
        <f t="shared" si="35"/>
        <v>0</v>
      </c>
      <c r="T153" s="15">
        <f t="shared" si="35"/>
        <v>0</v>
      </c>
      <c r="U153" s="15">
        <f t="shared" si="35"/>
        <v>0</v>
      </c>
      <c r="V153" s="15">
        <f t="shared" si="35"/>
        <v>0</v>
      </c>
      <c r="W153" s="15">
        <f t="shared" si="35"/>
        <v>0</v>
      </c>
      <c r="X153" s="15">
        <f t="shared" si="35"/>
        <v>0</v>
      </c>
      <c r="Y153" s="15">
        <f t="shared" si="35"/>
        <v>0</v>
      </c>
      <c r="Z153" s="15">
        <f t="shared" si="35"/>
        <v>0</v>
      </c>
      <c r="AA153" s="15">
        <f t="shared" si="25"/>
        <v>0</v>
      </c>
      <c r="AB153" s="15">
        <f t="shared" si="33"/>
        <v>0</v>
      </c>
      <c r="AC153" s="15">
        <f t="shared" si="33"/>
        <v>0</v>
      </c>
      <c r="AD153" s="20">
        <f t="shared" si="27"/>
        <v>0</v>
      </c>
      <c r="AE153" s="20">
        <f t="shared" si="28"/>
        <v>0</v>
      </c>
    </row>
    <row r="154" spans="1:31" ht="12.75">
      <c r="A154" s="14"/>
      <c r="B154" s="15" t="s">
        <v>191</v>
      </c>
      <c r="C154" s="4" t="s">
        <v>127</v>
      </c>
      <c r="D154" s="2" t="s">
        <v>128</v>
      </c>
      <c r="E154" s="2">
        <v>28</v>
      </c>
      <c r="F154" s="15">
        <f t="shared" si="36"/>
        <v>0</v>
      </c>
      <c r="G154" s="15">
        <f t="shared" si="34"/>
        <v>0</v>
      </c>
      <c r="H154" s="15">
        <f t="shared" si="34"/>
        <v>0</v>
      </c>
      <c r="I154" s="15">
        <f t="shared" si="34"/>
        <v>0</v>
      </c>
      <c r="J154" s="15">
        <f t="shared" si="34"/>
        <v>0</v>
      </c>
      <c r="K154" s="15">
        <f t="shared" si="34"/>
        <v>0</v>
      </c>
      <c r="L154" s="15">
        <f t="shared" si="34"/>
        <v>0</v>
      </c>
      <c r="M154" s="15">
        <f t="shared" si="34"/>
        <v>0</v>
      </c>
      <c r="N154" s="15">
        <f t="shared" si="23"/>
        <v>0</v>
      </c>
      <c r="O154" s="15">
        <f t="shared" si="35"/>
        <v>0</v>
      </c>
      <c r="P154" s="15">
        <f t="shared" si="35"/>
        <v>0</v>
      </c>
      <c r="Q154" s="15">
        <f t="shared" si="35"/>
        <v>0</v>
      </c>
      <c r="R154" s="15">
        <f t="shared" si="35"/>
        <v>0</v>
      </c>
      <c r="S154" s="15">
        <f t="shared" si="35"/>
        <v>0</v>
      </c>
      <c r="T154" s="15">
        <f t="shared" si="35"/>
        <v>0</v>
      </c>
      <c r="U154" s="15">
        <f t="shared" si="35"/>
        <v>0</v>
      </c>
      <c r="V154" s="15">
        <f t="shared" si="35"/>
        <v>28</v>
      </c>
      <c r="W154" s="15">
        <f t="shared" si="35"/>
        <v>0</v>
      </c>
      <c r="X154" s="15">
        <f t="shared" si="35"/>
        <v>0</v>
      </c>
      <c r="Y154" s="15">
        <f t="shared" si="35"/>
        <v>0</v>
      </c>
      <c r="Z154" s="15">
        <f t="shared" si="35"/>
        <v>0</v>
      </c>
      <c r="AA154" s="15">
        <f t="shared" si="25"/>
        <v>0</v>
      </c>
      <c r="AB154" s="15">
        <f t="shared" si="33"/>
        <v>0</v>
      </c>
      <c r="AC154" s="15">
        <f t="shared" si="33"/>
        <v>0</v>
      </c>
      <c r="AD154" s="20">
        <f aca="true" t="shared" si="37" ref="AD154:AD185">IF(AD$119=$B154,$E154,0)</f>
        <v>0</v>
      </c>
      <c r="AE154" s="20">
        <f t="shared" si="28"/>
        <v>0</v>
      </c>
    </row>
    <row r="155" spans="1:31" ht="12.75">
      <c r="A155" s="14"/>
      <c r="B155" s="15" t="s">
        <v>185</v>
      </c>
      <c r="C155" s="4" t="s">
        <v>93</v>
      </c>
      <c r="D155" s="2" t="s">
        <v>94</v>
      </c>
      <c r="E155" s="2">
        <v>45</v>
      </c>
      <c r="F155" s="15">
        <f t="shared" si="36"/>
        <v>0</v>
      </c>
      <c r="G155" s="15">
        <f t="shared" si="34"/>
        <v>0</v>
      </c>
      <c r="H155" s="15">
        <f t="shared" si="34"/>
        <v>0</v>
      </c>
      <c r="I155" s="15">
        <f t="shared" si="34"/>
        <v>0</v>
      </c>
      <c r="J155" s="15">
        <f t="shared" si="34"/>
        <v>0</v>
      </c>
      <c r="K155" s="15">
        <f t="shared" si="34"/>
        <v>0</v>
      </c>
      <c r="L155" s="15">
        <f t="shared" si="34"/>
        <v>0</v>
      </c>
      <c r="M155" s="15">
        <f t="shared" si="34"/>
        <v>0</v>
      </c>
      <c r="N155" s="15">
        <f t="shared" si="23"/>
        <v>0</v>
      </c>
      <c r="O155" s="15">
        <f t="shared" si="35"/>
        <v>0</v>
      </c>
      <c r="P155" s="15">
        <f t="shared" si="35"/>
        <v>0</v>
      </c>
      <c r="Q155" s="15">
        <f t="shared" si="35"/>
        <v>0</v>
      </c>
      <c r="R155" s="15">
        <f t="shared" si="35"/>
        <v>0</v>
      </c>
      <c r="S155" s="15">
        <f t="shared" si="35"/>
        <v>0</v>
      </c>
      <c r="T155" s="15">
        <f t="shared" si="35"/>
        <v>0</v>
      </c>
      <c r="U155" s="15">
        <f t="shared" si="35"/>
        <v>0</v>
      </c>
      <c r="V155" s="15">
        <f t="shared" si="35"/>
        <v>0</v>
      </c>
      <c r="W155" s="15">
        <f t="shared" si="35"/>
        <v>0</v>
      </c>
      <c r="X155" s="15">
        <f t="shared" si="35"/>
        <v>0</v>
      </c>
      <c r="Y155" s="15">
        <f t="shared" si="35"/>
        <v>0</v>
      </c>
      <c r="Z155" s="15">
        <f t="shared" si="35"/>
        <v>0</v>
      </c>
      <c r="AA155" s="15">
        <f t="shared" si="25"/>
        <v>0</v>
      </c>
      <c r="AB155" s="15">
        <f t="shared" si="33"/>
        <v>0</v>
      </c>
      <c r="AC155" s="15">
        <f t="shared" si="33"/>
        <v>0</v>
      </c>
      <c r="AD155" s="20">
        <f t="shared" si="37"/>
        <v>45</v>
      </c>
      <c r="AE155" s="20">
        <f t="shared" si="28"/>
        <v>0</v>
      </c>
    </row>
    <row r="156" spans="1:31" ht="12.75">
      <c r="A156" s="14"/>
      <c r="B156" s="15" t="s">
        <v>182</v>
      </c>
      <c r="C156" s="4" t="s">
        <v>58</v>
      </c>
      <c r="D156" s="2" t="s">
        <v>59</v>
      </c>
      <c r="E156" s="2">
        <v>84</v>
      </c>
      <c r="F156" s="15">
        <f t="shared" si="36"/>
        <v>0</v>
      </c>
      <c r="G156" s="15">
        <f t="shared" si="34"/>
        <v>0</v>
      </c>
      <c r="H156" s="15">
        <f t="shared" si="34"/>
        <v>0</v>
      </c>
      <c r="I156" s="15">
        <f t="shared" si="34"/>
        <v>0</v>
      </c>
      <c r="J156" s="15">
        <f t="shared" si="34"/>
        <v>0</v>
      </c>
      <c r="K156" s="15">
        <f t="shared" si="34"/>
        <v>0</v>
      </c>
      <c r="L156" s="15">
        <f t="shared" si="34"/>
        <v>0</v>
      </c>
      <c r="M156" s="15">
        <f t="shared" si="34"/>
        <v>0</v>
      </c>
      <c r="N156" s="15">
        <f t="shared" si="23"/>
        <v>0</v>
      </c>
      <c r="O156" s="15">
        <f t="shared" si="35"/>
        <v>0</v>
      </c>
      <c r="P156" s="15">
        <f t="shared" si="35"/>
        <v>0</v>
      </c>
      <c r="Q156" s="15">
        <f t="shared" si="35"/>
        <v>0</v>
      </c>
      <c r="R156" s="15">
        <f t="shared" si="35"/>
        <v>0</v>
      </c>
      <c r="S156" s="15">
        <f t="shared" si="35"/>
        <v>0</v>
      </c>
      <c r="T156" s="15">
        <f t="shared" si="35"/>
        <v>0</v>
      </c>
      <c r="U156" s="15">
        <f t="shared" si="35"/>
        <v>0</v>
      </c>
      <c r="V156" s="15">
        <f t="shared" si="35"/>
        <v>0</v>
      </c>
      <c r="W156" s="15">
        <f t="shared" si="35"/>
        <v>0</v>
      </c>
      <c r="X156" s="15">
        <f t="shared" si="35"/>
        <v>0</v>
      </c>
      <c r="Y156" s="15">
        <f t="shared" si="35"/>
        <v>0</v>
      </c>
      <c r="Z156" s="15">
        <f t="shared" si="35"/>
        <v>0</v>
      </c>
      <c r="AA156" s="15">
        <f t="shared" si="25"/>
        <v>0</v>
      </c>
      <c r="AB156" s="15">
        <f t="shared" si="33"/>
        <v>0</v>
      </c>
      <c r="AC156" s="15">
        <f t="shared" si="33"/>
        <v>0</v>
      </c>
      <c r="AD156" s="20">
        <f t="shared" si="37"/>
        <v>0</v>
      </c>
      <c r="AE156" s="20">
        <f t="shared" si="28"/>
        <v>0</v>
      </c>
    </row>
    <row r="157" spans="1:31" ht="12.75">
      <c r="A157" s="14"/>
      <c r="B157" s="15" t="s">
        <v>165</v>
      </c>
      <c r="C157" s="4" t="s">
        <v>10</v>
      </c>
      <c r="D157" s="2" t="s">
        <v>11</v>
      </c>
      <c r="E157" s="2">
        <v>456</v>
      </c>
      <c r="F157" s="15">
        <f t="shared" si="36"/>
        <v>0</v>
      </c>
      <c r="G157" s="15">
        <f t="shared" si="34"/>
        <v>0</v>
      </c>
      <c r="H157" s="15">
        <f t="shared" si="34"/>
        <v>0</v>
      </c>
      <c r="I157" s="15">
        <f t="shared" si="34"/>
        <v>0</v>
      </c>
      <c r="J157" s="15">
        <f t="shared" si="34"/>
        <v>0</v>
      </c>
      <c r="K157" s="15">
        <f t="shared" si="34"/>
        <v>0</v>
      </c>
      <c r="L157" s="15">
        <f t="shared" si="34"/>
        <v>0</v>
      </c>
      <c r="M157" s="15">
        <f t="shared" si="34"/>
        <v>0</v>
      </c>
      <c r="N157" s="15">
        <f t="shared" si="23"/>
        <v>0</v>
      </c>
      <c r="O157" s="15">
        <f t="shared" si="35"/>
        <v>0</v>
      </c>
      <c r="P157" s="15">
        <f t="shared" si="35"/>
        <v>0</v>
      </c>
      <c r="Q157" s="15">
        <f t="shared" si="35"/>
        <v>0</v>
      </c>
      <c r="R157" s="15">
        <f t="shared" si="35"/>
        <v>0</v>
      </c>
      <c r="S157" s="15">
        <f t="shared" si="35"/>
        <v>0</v>
      </c>
      <c r="T157" s="15">
        <f t="shared" si="35"/>
        <v>456</v>
      </c>
      <c r="U157" s="15">
        <f t="shared" si="35"/>
        <v>0</v>
      </c>
      <c r="V157" s="15">
        <f t="shared" si="35"/>
        <v>0</v>
      </c>
      <c r="W157" s="15">
        <f t="shared" si="35"/>
        <v>0</v>
      </c>
      <c r="X157" s="15">
        <f t="shared" si="35"/>
        <v>0</v>
      </c>
      <c r="Y157" s="15">
        <f t="shared" si="35"/>
        <v>0</v>
      </c>
      <c r="Z157" s="15">
        <f t="shared" si="35"/>
        <v>0</v>
      </c>
      <c r="AA157" s="15">
        <f t="shared" si="25"/>
        <v>0</v>
      </c>
      <c r="AB157" s="15">
        <f t="shared" si="33"/>
        <v>0</v>
      </c>
      <c r="AC157" s="15">
        <f t="shared" si="33"/>
        <v>0</v>
      </c>
      <c r="AD157" s="20">
        <f t="shared" si="37"/>
        <v>0</v>
      </c>
      <c r="AE157" s="20">
        <f t="shared" si="28"/>
        <v>0</v>
      </c>
    </row>
    <row r="158" spans="1:31" ht="12.75">
      <c r="A158" s="14"/>
      <c r="B158" s="15" t="s">
        <v>165</v>
      </c>
      <c r="C158" s="4" t="s">
        <v>22</v>
      </c>
      <c r="D158" s="2" t="s">
        <v>11</v>
      </c>
      <c r="E158" s="2">
        <v>239</v>
      </c>
      <c r="F158" s="15">
        <f t="shared" si="36"/>
        <v>0</v>
      </c>
      <c r="G158" s="15">
        <f t="shared" si="34"/>
        <v>0</v>
      </c>
      <c r="H158" s="15">
        <f t="shared" si="34"/>
        <v>0</v>
      </c>
      <c r="I158" s="15">
        <f t="shared" si="34"/>
        <v>0</v>
      </c>
      <c r="J158" s="15">
        <f t="shared" si="34"/>
        <v>0</v>
      </c>
      <c r="K158" s="15">
        <f t="shared" si="34"/>
        <v>0</v>
      </c>
      <c r="L158" s="15">
        <f t="shared" si="34"/>
        <v>0</v>
      </c>
      <c r="M158" s="15">
        <f t="shared" si="34"/>
        <v>0</v>
      </c>
      <c r="N158" s="15">
        <f t="shared" si="23"/>
        <v>0</v>
      </c>
      <c r="O158" s="15">
        <f t="shared" si="35"/>
        <v>0</v>
      </c>
      <c r="P158" s="15">
        <f t="shared" si="35"/>
        <v>0</v>
      </c>
      <c r="Q158" s="15">
        <f t="shared" si="35"/>
        <v>0</v>
      </c>
      <c r="R158" s="15">
        <f t="shared" si="35"/>
        <v>0</v>
      </c>
      <c r="S158" s="15">
        <f t="shared" si="35"/>
        <v>0</v>
      </c>
      <c r="T158" s="15">
        <f t="shared" si="35"/>
        <v>239</v>
      </c>
      <c r="U158" s="15">
        <f t="shared" si="35"/>
        <v>0</v>
      </c>
      <c r="V158" s="15">
        <f t="shared" si="35"/>
        <v>0</v>
      </c>
      <c r="W158" s="15">
        <f t="shared" si="35"/>
        <v>0</v>
      </c>
      <c r="X158" s="15">
        <f t="shared" si="35"/>
        <v>0</v>
      </c>
      <c r="Y158" s="15">
        <f t="shared" si="35"/>
        <v>0</v>
      </c>
      <c r="Z158" s="15">
        <f t="shared" si="35"/>
        <v>0</v>
      </c>
      <c r="AA158" s="15">
        <f t="shared" si="25"/>
        <v>0</v>
      </c>
      <c r="AB158" s="15">
        <f t="shared" si="33"/>
        <v>0</v>
      </c>
      <c r="AC158" s="15">
        <f t="shared" si="33"/>
        <v>0</v>
      </c>
      <c r="AD158" s="20">
        <f t="shared" si="37"/>
        <v>0</v>
      </c>
      <c r="AE158" s="20">
        <f t="shared" si="28"/>
        <v>0</v>
      </c>
    </row>
    <row r="159" spans="1:31" ht="12.75">
      <c r="A159" s="14"/>
      <c r="B159" s="15" t="s">
        <v>165</v>
      </c>
      <c r="C159" s="4" t="s">
        <v>26</v>
      </c>
      <c r="D159" s="2" t="s">
        <v>11</v>
      </c>
      <c r="E159" s="2">
        <v>218</v>
      </c>
      <c r="F159" s="15">
        <f t="shared" si="36"/>
        <v>0</v>
      </c>
      <c r="G159" s="15">
        <f t="shared" si="34"/>
        <v>0</v>
      </c>
      <c r="H159" s="15">
        <f t="shared" si="34"/>
        <v>0</v>
      </c>
      <c r="I159" s="15">
        <f t="shared" si="34"/>
        <v>0</v>
      </c>
      <c r="J159" s="15">
        <f t="shared" si="34"/>
        <v>0</v>
      </c>
      <c r="K159" s="15">
        <f t="shared" si="34"/>
        <v>0</v>
      </c>
      <c r="L159" s="15">
        <f t="shared" si="34"/>
        <v>0</v>
      </c>
      <c r="M159" s="15">
        <f t="shared" si="34"/>
        <v>0</v>
      </c>
      <c r="N159" s="15">
        <f t="shared" si="23"/>
        <v>0</v>
      </c>
      <c r="O159" s="15">
        <f t="shared" si="35"/>
        <v>0</v>
      </c>
      <c r="P159" s="15">
        <f t="shared" si="35"/>
        <v>0</v>
      </c>
      <c r="Q159" s="15">
        <f t="shared" si="35"/>
        <v>0</v>
      </c>
      <c r="R159" s="15">
        <f t="shared" si="35"/>
        <v>0</v>
      </c>
      <c r="S159" s="15">
        <f t="shared" si="35"/>
        <v>0</v>
      </c>
      <c r="T159" s="15">
        <f t="shared" si="35"/>
        <v>218</v>
      </c>
      <c r="U159" s="15">
        <f t="shared" si="35"/>
        <v>0</v>
      </c>
      <c r="V159" s="15">
        <f t="shared" si="35"/>
        <v>0</v>
      </c>
      <c r="W159" s="15">
        <f t="shared" si="35"/>
        <v>0</v>
      </c>
      <c r="X159" s="15">
        <f t="shared" si="35"/>
        <v>0</v>
      </c>
      <c r="Y159" s="15">
        <f t="shared" si="35"/>
        <v>0</v>
      </c>
      <c r="Z159" s="15">
        <f t="shared" si="35"/>
        <v>0</v>
      </c>
      <c r="AA159" s="15">
        <f t="shared" si="25"/>
        <v>0</v>
      </c>
      <c r="AB159" s="15">
        <f t="shared" si="33"/>
        <v>0</v>
      </c>
      <c r="AC159" s="15">
        <f t="shared" si="33"/>
        <v>0</v>
      </c>
      <c r="AD159" s="20">
        <f t="shared" si="37"/>
        <v>0</v>
      </c>
      <c r="AE159" s="20">
        <f t="shared" si="28"/>
        <v>0</v>
      </c>
    </row>
    <row r="160" spans="1:31" ht="12.75">
      <c r="A160" s="14"/>
      <c r="B160" s="15" t="s">
        <v>172</v>
      </c>
      <c r="C160" s="4" t="s">
        <v>55</v>
      </c>
      <c r="D160" s="2" t="s">
        <v>56</v>
      </c>
      <c r="E160" s="2">
        <v>85</v>
      </c>
      <c r="F160" s="15">
        <f t="shared" si="36"/>
        <v>0</v>
      </c>
      <c r="G160" s="15">
        <f t="shared" si="34"/>
        <v>0</v>
      </c>
      <c r="H160" s="15">
        <f t="shared" si="34"/>
        <v>0</v>
      </c>
      <c r="I160" s="15">
        <f t="shared" si="34"/>
        <v>0</v>
      </c>
      <c r="J160" s="15">
        <f t="shared" si="34"/>
        <v>0</v>
      </c>
      <c r="K160" s="15">
        <f t="shared" si="34"/>
        <v>0</v>
      </c>
      <c r="L160" s="15">
        <f t="shared" si="34"/>
        <v>0</v>
      </c>
      <c r="M160" s="15">
        <f t="shared" si="34"/>
        <v>0</v>
      </c>
      <c r="N160" s="15">
        <f t="shared" si="23"/>
        <v>0</v>
      </c>
      <c r="O160" s="15">
        <f t="shared" si="35"/>
        <v>0</v>
      </c>
      <c r="P160" s="15">
        <f t="shared" si="35"/>
        <v>0</v>
      </c>
      <c r="Q160" s="15">
        <f t="shared" si="35"/>
        <v>0</v>
      </c>
      <c r="R160" s="15">
        <f t="shared" si="35"/>
        <v>0</v>
      </c>
      <c r="S160" s="15">
        <f t="shared" si="35"/>
        <v>0</v>
      </c>
      <c r="T160" s="15">
        <f t="shared" si="35"/>
        <v>0</v>
      </c>
      <c r="U160" s="15">
        <f t="shared" si="35"/>
        <v>0</v>
      </c>
      <c r="V160" s="15">
        <f t="shared" si="35"/>
        <v>0</v>
      </c>
      <c r="W160" s="15">
        <f t="shared" si="35"/>
        <v>0</v>
      </c>
      <c r="X160" s="15">
        <f t="shared" si="35"/>
        <v>0</v>
      </c>
      <c r="Y160" s="15">
        <f t="shared" si="35"/>
        <v>85</v>
      </c>
      <c r="Z160" s="15">
        <f t="shared" si="35"/>
        <v>0</v>
      </c>
      <c r="AA160" s="15">
        <f t="shared" si="25"/>
        <v>0</v>
      </c>
      <c r="AB160" s="15">
        <f t="shared" si="33"/>
        <v>0</v>
      </c>
      <c r="AC160" s="15">
        <f t="shared" si="33"/>
        <v>0</v>
      </c>
      <c r="AD160" s="20">
        <f t="shared" si="37"/>
        <v>0</v>
      </c>
      <c r="AE160" s="20">
        <f t="shared" si="28"/>
        <v>0</v>
      </c>
    </row>
    <row r="161" spans="1:31" ht="12.75">
      <c r="A161" s="14"/>
      <c r="B161" s="15" t="s">
        <v>185</v>
      </c>
      <c r="C161" s="4" t="s">
        <v>87</v>
      </c>
      <c r="D161" s="2" t="s">
        <v>88</v>
      </c>
      <c r="E161" s="2">
        <v>53</v>
      </c>
      <c r="F161" s="15">
        <f t="shared" si="36"/>
        <v>0</v>
      </c>
      <c r="G161" s="15">
        <f t="shared" si="34"/>
        <v>0</v>
      </c>
      <c r="H161" s="15">
        <f t="shared" si="34"/>
        <v>0</v>
      </c>
      <c r="I161" s="15">
        <f t="shared" si="34"/>
        <v>0</v>
      </c>
      <c r="J161" s="15">
        <f t="shared" si="34"/>
        <v>0</v>
      </c>
      <c r="K161" s="15">
        <f t="shared" si="34"/>
        <v>0</v>
      </c>
      <c r="L161" s="15">
        <f t="shared" si="34"/>
        <v>0</v>
      </c>
      <c r="M161" s="15">
        <f t="shared" si="34"/>
        <v>0</v>
      </c>
      <c r="N161" s="15">
        <f t="shared" si="23"/>
        <v>0</v>
      </c>
      <c r="O161" s="15">
        <f t="shared" si="35"/>
        <v>0</v>
      </c>
      <c r="P161" s="15">
        <f t="shared" si="35"/>
        <v>0</v>
      </c>
      <c r="Q161" s="15">
        <f t="shared" si="35"/>
        <v>0</v>
      </c>
      <c r="R161" s="15">
        <f t="shared" si="35"/>
        <v>0</v>
      </c>
      <c r="S161" s="15">
        <f t="shared" si="35"/>
        <v>0</v>
      </c>
      <c r="T161" s="15">
        <f t="shared" si="35"/>
        <v>0</v>
      </c>
      <c r="U161" s="15">
        <f t="shared" si="35"/>
        <v>0</v>
      </c>
      <c r="V161" s="15">
        <f t="shared" si="35"/>
        <v>0</v>
      </c>
      <c r="W161" s="15">
        <f t="shared" si="35"/>
        <v>0</v>
      </c>
      <c r="X161" s="15">
        <f t="shared" si="35"/>
        <v>0</v>
      </c>
      <c r="Y161" s="15">
        <f t="shared" si="35"/>
        <v>0</v>
      </c>
      <c r="Z161" s="15">
        <f t="shared" si="35"/>
        <v>0</v>
      </c>
      <c r="AA161" s="15">
        <f t="shared" si="25"/>
        <v>0</v>
      </c>
      <c r="AB161" s="15">
        <f t="shared" si="33"/>
        <v>0</v>
      </c>
      <c r="AC161" s="15">
        <f t="shared" si="33"/>
        <v>0</v>
      </c>
      <c r="AD161" s="20">
        <f t="shared" si="37"/>
        <v>53</v>
      </c>
      <c r="AE161" s="20">
        <f t="shared" si="28"/>
        <v>0</v>
      </c>
    </row>
    <row r="162" spans="1:31" ht="12.75">
      <c r="A162" s="14"/>
      <c r="B162" s="15" t="s">
        <v>199</v>
      </c>
      <c r="C162" s="4" t="s">
        <v>100</v>
      </c>
      <c r="D162" s="2" t="s">
        <v>100</v>
      </c>
      <c r="E162" s="2">
        <v>40</v>
      </c>
      <c r="F162" s="15">
        <f t="shared" si="36"/>
        <v>0</v>
      </c>
      <c r="G162" s="15">
        <f aca="true" t="shared" si="38" ref="G162:M171">IF(G$119=$B162,$E162,0)</f>
        <v>0</v>
      </c>
      <c r="H162" s="15">
        <f t="shared" si="38"/>
        <v>0</v>
      </c>
      <c r="I162" s="15">
        <f t="shared" si="38"/>
        <v>0</v>
      </c>
      <c r="J162" s="15">
        <f t="shared" si="38"/>
        <v>0</v>
      </c>
      <c r="K162" s="15">
        <f t="shared" si="38"/>
        <v>0</v>
      </c>
      <c r="L162" s="15">
        <f t="shared" si="38"/>
        <v>0</v>
      </c>
      <c r="M162" s="15">
        <f t="shared" si="38"/>
        <v>0</v>
      </c>
      <c r="N162" s="15">
        <f t="shared" si="23"/>
        <v>0</v>
      </c>
      <c r="O162" s="15">
        <f aca="true" t="shared" si="39" ref="O162:Z171">IF(O$119=$B162,$E162,0)</f>
        <v>0</v>
      </c>
      <c r="P162" s="15">
        <f t="shared" si="39"/>
        <v>40</v>
      </c>
      <c r="Q162" s="15">
        <f t="shared" si="39"/>
        <v>0</v>
      </c>
      <c r="R162" s="15">
        <f t="shared" si="39"/>
        <v>0</v>
      </c>
      <c r="S162" s="15">
        <f t="shared" si="39"/>
        <v>0</v>
      </c>
      <c r="T162" s="15">
        <f t="shared" si="39"/>
        <v>0</v>
      </c>
      <c r="U162" s="15">
        <f t="shared" si="39"/>
        <v>0</v>
      </c>
      <c r="V162" s="15">
        <f t="shared" si="39"/>
        <v>0</v>
      </c>
      <c r="W162" s="15">
        <f t="shared" si="39"/>
        <v>0</v>
      </c>
      <c r="X162" s="15">
        <f t="shared" si="39"/>
        <v>0</v>
      </c>
      <c r="Y162" s="15">
        <f t="shared" si="39"/>
        <v>0</v>
      </c>
      <c r="Z162" s="15">
        <f t="shared" si="39"/>
        <v>0</v>
      </c>
      <c r="AA162" s="15">
        <f t="shared" si="25"/>
        <v>0</v>
      </c>
      <c r="AB162" s="15">
        <f aca="true" t="shared" si="40" ref="AB162:AC181">IF(AB$119=$B162,$E162,0)</f>
        <v>0</v>
      </c>
      <c r="AC162" s="15">
        <f t="shared" si="40"/>
        <v>0</v>
      </c>
      <c r="AD162" s="20">
        <f t="shared" si="37"/>
        <v>0</v>
      </c>
      <c r="AE162" s="20">
        <f t="shared" si="28"/>
        <v>0</v>
      </c>
    </row>
    <row r="163" spans="1:31" ht="12.75">
      <c r="A163" s="14"/>
      <c r="B163" s="15" t="s">
        <v>191</v>
      </c>
      <c r="C163" s="4" t="s">
        <v>113</v>
      </c>
      <c r="D163" s="2" t="s">
        <v>114</v>
      </c>
      <c r="E163" s="2">
        <v>31</v>
      </c>
      <c r="F163" s="15">
        <f t="shared" si="36"/>
        <v>0</v>
      </c>
      <c r="G163" s="15">
        <f t="shared" si="38"/>
        <v>0</v>
      </c>
      <c r="H163" s="15">
        <f t="shared" si="38"/>
        <v>0</v>
      </c>
      <c r="I163" s="15">
        <f t="shared" si="38"/>
        <v>0</v>
      </c>
      <c r="J163" s="15">
        <f t="shared" si="38"/>
        <v>0</v>
      </c>
      <c r="K163" s="15">
        <f t="shared" si="38"/>
        <v>0</v>
      </c>
      <c r="L163" s="15">
        <f t="shared" si="38"/>
        <v>0</v>
      </c>
      <c r="M163" s="15">
        <f t="shared" si="38"/>
        <v>0</v>
      </c>
      <c r="N163" s="15">
        <f t="shared" si="23"/>
        <v>0</v>
      </c>
      <c r="O163" s="15">
        <f t="shared" si="39"/>
        <v>0</v>
      </c>
      <c r="P163" s="15">
        <f t="shared" si="39"/>
        <v>0</v>
      </c>
      <c r="Q163" s="15">
        <f t="shared" si="39"/>
        <v>0</v>
      </c>
      <c r="R163" s="15">
        <f t="shared" si="39"/>
        <v>0</v>
      </c>
      <c r="S163" s="15">
        <f t="shared" si="39"/>
        <v>0</v>
      </c>
      <c r="T163" s="15">
        <f t="shared" si="39"/>
        <v>0</v>
      </c>
      <c r="U163" s="15">
        <f t="shared" si="39"/>
        <v>0</v>
      </c>
      <c r="V163" s="15">
        <f t="shared" si="39"/>
        <v>31</v>
      </c>
      <c r="W163" s="15">
        <f t="shared" si="39"/>
        <v>0</v>
      </c>
      <c r="X163" s="15">
        <f t="shared" si="39"/>
        <v>0</v>
      </c>
      <c r="Y163" s="15">
        <f t="shared" si="39"/>
        <v>0</v>
      </c>
      <c r="Z163" s="15">
        <f t="shared" si="39"/>
        <v>0</v>
      </c>
      <c r="AA163" s="15">
        <f t="shared" si="25"/>
        <v>0</v>
      </c>
      <c r="AB163" s="15">
        <f t="shared" si="40"/>
        <v>0</v>
      </c>
      <c r="AC163" s="15">
        <f t="shared" si="40"/>
        <v>0</v>
      </c>
      <c r="AD163" s="20">
        <f t="shared" si="37"/>
        <v>0</v>
      </c>
      <c r="AE163" s="20">
        <f t="shared" si="28"/>
        <v>0</v>
      </c>
    </row>
    <row r="164" spans="1:31" ht="12.75">
      <c r="A164" s="14"/>
      <c r="B164" s="15" t="s">
        <v>177</v>
      </c>
      <c r="C164" s="4" t="s">
        <v>108</v>
      </c>
      <c r="D164" s="2" t="s">
        <v>108</v>
      </c>
      <c r="E164" s="2">
        <v>35</v>
      </c>
      <c r="F164" s="15">
        <f t="shared" si="36"/>
        <v>0</v>
      </c>
      <c r="G164" s="15">
        <f t="shared" si="38"/>
        <v>0</v>
      </c>
      <c r="H164" s="15">
        <f t="shared" si="38"/>
        <v>0</v>
      </c>
      <c r="I164" s="15">
        <f t="shared" si="38"/>
        <v>0</v>
      </c>
      <c r="J164" s="15">
        <f t="shared" si="38"/>
        <v>0</v>
      </c>
      <c r="K164" s="15">
        <f t="shared" si="38"/>
        <v>0</v>
      </c>
      <c r="L164" s="15">
        <f t="shared" si="38"/>
        <v>0</v>
      </c>
      <c r="M164" s="15">
        <f t="shared" si="38"/>
        <v>0</v>
      </c>
      <c r="N164" s="15">
        <f t="shared" si="23"/>
        <v>0</v>
      </c>
      <c r="O164" s="15">
        <f t="shared" si="39"/>
        <v>0</v>
      </c>
      <c r="P164" s="15">
        <f t="shared" si="39"/>
        <v>0</v>
      </c>
      <c r="Q164" s="15">
        <f t="shared" si="39"/>
        <v>0</v>
      </c>
      <c r="R164" s="15">
        <f t="shared" si="39"/>
        <v>0</v>
      </c>
      <c r="S164" s="15">
        <f t="shared" si="39"/>
        <v>35</v>
      </c>
      <c r="T164" s="15">
        <f t="shared" si="39"/>
        <v>0</v>
      </c>
      <c r="U164" s="15">
        <f t="shared" si="39"/>
        <v>0</v>
      </c>
      <c r="V164" s="15">
        <f t="shared" si="39"/>
        <v>0</v>
      </c>
      <c r="W164" s="15">
        <f t="shared" si="39"/>
        <v>0</v>
      </c>
      <c r="X164" s="15">
        <f t="shared" si="39"/>
        <v>0</v>
      </c>
      <c r="Y164" s="15">
        <f t="shared" si="39"/>
        <v>0</v>
      </c>
      <c r="Z164" s="15">
        <f t="shared" si="39"/>
        <v>0</v>
      </c>
      <c r="AA164" s="15">
        <f t="shared" si="25"/>
        <v>0</v>
      </c>
      <c r="AB164" s="15">
        <f t="shared" si="40"/>
        <v>0</v>
      </c>
      <c r="AC164" s="15">
        <f t="shared" si="40"/>
        <v>0</v>
      </c>
      <c r="AD164" s="20">
        <f t="shared" si="37"/>
        <v>0</v>
      </c>
      <c r="AE164" s="20">
        <f t="shared" si="28"/>
        <v>0</v>
      </c>
    </row>
    <row r="165" spans="1:31" ht="12.75">
      <c r="A165" s="14" t="s">
        <v>159</v>
      </c>
      <c r="B165" s="15" t="s">
        <v>200</v>
      </c>
      <c r="C165" s="4" t="s">
        <v>0</v>
      </c>
      <c r="D165" s="2" t="s">
        <v>1</v>
      </c>
      <c r="E165" s="2">
        <v>2177</v>
      </c>
      <c r="F165" s="15">
        <f t="shared" si="36"/>
        <v>0</v>
      </c>
      <c r="G165" s="15">
        <f t="shared" si="38"/>
        <v>0</v>
      </c>
      <c r="H165" s="15">
        <f t="shared" si="38"/>
        <v>0</v>
      </c>
      <c r="I165" s="15">
        <f t="shared" si="38"/>
        <v>2177</v>
      </c>
      <c r="J165" s="15">
        <f t="shared" si="38"/>
        <v>0</v>
      </c>
      <c r="K165" s="15">
        <f t="shared" si="38"/>
        <v>0</v>
      </c>
      <c r="L165" s="15">
        <f t="shared" si="38"/>
        <v>0</v>
      </c>
      <c r="M165" s="15">
        <f t="shared" si="38"/>
        <v>0</v>
      </c>
      <c r="N165" s="15">
        <f t="shared" si="23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  <c r="T165" s="15">
        <f t="shared" si="39"/>
        <v>0</v>
      </c>
      <c r="U165" s="15">
        <f t="shared" si="39"/>
        <v>0</v>
      </c>
      <c r="V165" s="15">
        <f t="shared" si="39"/>
        <v>0</v>
      </c>
      <c r="W165" s="15">
        <f t="shared" si="39"/>
        <v>0</v>
      </c>
      <c r="X165" s="15">
        <f t="shared" si="39"/>
        <v>0</v>
      </c>
      <c r="Y165" s="15">
        <f t="shared" si="39"/>
        <v>0</v>
      </c>
      <c r="Z165" s="15">
        <f t="shared" si="39"/>
        <v>0</v>
      </c>
      <c r="AA165" s="15">
        <f t="shared" si="25"/>
        <v>0</v>
      </c>
      <c r="AB165" s="15">
        <f t="shared" si="40"/>
        <v>0</v>
      </c>
      <c r="AC165" s="15">
        <f t="shared" si="40"/>
        <v>0</v>
      </c>
      <c r="AD165" s="20">
        <f t="shared" si="37"/>
        <v>0</v>
      </c>
      <c r="AE165" s="20">
        <f t="shared" si="28"/>
        <v>2177</v>
      </c>
    </row>
    <row r="166" spans="1:31" ht="12.75">
      <c r="A166" s="14" t="s">
        <v>159</v>
      </c>
      <c r="B166" s="15" t="s">
        <v>203</v>
      </c>
      <c r="C166" s="4" t="s">
        <v>70</v>
      </c>
      <c r="D166" s="2" t="s">
        <v>71</v>
      </c>
      <c r="E166" s="2">
        <v>64</v>
      </c>
      <c r="F166" s="15">
        <f t="shared" si="36"/>
        <v>0</v>
      </c>
      <c r="G166" s="15">
        <f t="shared" si="38"/>
        <v>0</v>
      </c>
      <c r="H166" s="15">
        <f t="shared" si="38"/>
        <v>0</v>
      </c>
      <c r="I166" s="15">
        <f t="shared" si="38"/>
        <v>0</v>
      </c>
      <c r="J166" s="15">
        <f t="shared" si="38"/>
        <v>64</v>
      </c>
      <c r="K166" s="15">
        <f t="shared" si="38"/>
        <v>0</v>
      </c>
      <c r="L166" s="15">
        <f t="shared" si="38"/>
        <v>0</v>
      </c>
      <c r="M166" s="15">
        <f t="shared" si="38"/>
        <v>0</v>
      </c>
      <c r="N166" s="15">
        <f t="shared" si="23"/>
        <v>0</v>
      </c>
      <c r="O166" s="15">
        <f t="shared" si="39"/>
        <v>0</v>
      </c>
      <c r="P166" s="15">
        <f t="shared" si="39"/>
        <v>0</v>
      </c>
      <c r="Q166" s="15">
        <f t="shared" si="39"/>
        <v>0</v>
      </c>
      <c r="R166" s="15">
        <f t="shared" si="39"/>
        <v>0</v>
      </c>
      <c r="S166" s="15">
        <f t="shared" si="39"/>
        <v>0</v>
      </c>
      <c r="T166" s="15">
        <f t="shared" si="39"/>
        <v>0</v>
      </c>
      <c r="U166" s="15">
        <f t="shared" si="39"/>
        <v>0</v>
      </c>
      <c r="V166" s="15">
        <f t="shared" si="39"/>
        <v>0</v>
      </c>
      <c r="W166" s="15">
        <f t="shared" si="39"/>
        <v>0</v>
      </c>
      <c r="X166" s="15">
        <f t="shared" si="39"/>
        <v>0</v>
      </c>
      <c r="Y166" s="15">
        <f t="shared" si="39"/>
        <v>0</v>
      </c>
      <c r="Z166" s="15">
        <f t="shared" si="39"/>
        <v>0</v>
      </c>
      <c r="AA166" s="15">
        <f t="shared" si="25"/>
        <v>0</v>
      </c>
      <c r="AB166" s="15">
        <f t="shared" si="40"/>
        <v>0</v>
      </c>
      <c r="AC166" s="15">
        <f t="shared" si="40"/>
        <v>0</v>
      </c>
      <c r="AD166" s="20">
        <f t="shared" si="37"/>
        <v>0</v>
      </c>
      <c r="AE166" s="20">
        <f t="shared" si="28"/>
        <v>64</v>
      </c>
    </row>
    <row r="167" spans="1:31" ht="12.75">
      <c r="A167" s="14" t="s">
        <v>159</v>
      </c>
      <c r="B167" s="15" t="s">
        <v>203</v>
      </c>
      <c r="C167" s="4" t="s">
        <v>91</v>
      </c>
      <c r="D167" s="2" t="s">
        <v>71</v>
      </c>
      <c r="E167" s="2">
        <v>16</v>
      </c>
      <c r="F167" s="15">
        <f t="shared" si="36"/>
        <v>0</v>
      </c>
      <c r="G167" s="15">
        <f t="shared" si="38"/>
        <v>0</v>
      </c>
      <c r="H167" s="15">
        <f t="shared" si="38"/>
        <v>0</v>
      </c>
      <c r="I167" s="15">
        <f t="shared" si="38"/>
        <v>0</v>
      </c>
      <c r="J167" s="15">
        <f t="shared" si="38"/>
        <v>16</v>
      </c>
      <c r="K167" s="15">
        <f t="shared" si="38"/>
        <v>0</v>
      </c>
      <c r="L167" s="15">
        <f t="shared" si="38"/>
        <v>0</v>
      </c>
      <c r="M167" s="15">
        <f t="shared" si="38"/>
        <v>0</v>
      </c>
      <c r="N167" s="15">
        <f t="shared" si="23"/>
        <v>0</v>
      </c>
      <c r="O167" s="15">
        <f t="shared" si="39"/>
        <v>0</v>
      </c>
      <c r="P167" s="15">
        <f t="shared" si="39"/>
        <v>0</v>
      </c>
      <c r="Q167" s="15">
        <f t="shared" si="39"/>
        <v>0</v>
      </c>
      <c r="R167" s="15">
        <f t="shared" si="39"/>
        <v>0</v>
      </c>
      <c r="S167" s="15">
        <f t="shared" si="39"/>
        <v>0</v>
      </c>
      <c r="T167" s="15">
        <f t="shared" si="39"/>
        <v>0</v>
      </c>
      <c r="U167" s="15">
        <f t="shared" si="39"/>
        <v>0</v>
      </c>
      <c r="V167" s="15">
        <f t="shared" si="39"/>
        <v>0</v>
      </c>
      <c r="W167" s="15">
        <f t="shared" si="39"/>
        <v>0</v>
      </c>
      <c r="X167" s="15">
        <f t="shared" si="39"/>
        <v>0</v>
      </c>
      <c r="Y167" s="15">
        <f t="shared" si="39"/>
        <v>0</v>
      </c>
      <c r="Z167" s="15">
        <f t="shared" si="39"/>
        <v>0</v>
      </c>
      <c r="AA167" s="15">
        <f t="shared" si="25"/>
        <v>0</v>
      </c>
      <c r="AB167" s="15">
        <f t="shared" si="40"/>
        <v>0</v>
      </c>
      <c r="AC167" s="15">
        <f t="shared" si="40"/>
        <v>0</v>
      </c>
      <c r="AD167" s="20">
        <f t="shared" si="37"/>
        <v>0</v>
      </c>
      <c r="AE167" s="20">
        <f t="shared" si="28"/>
        <v>16</v>
      </c>
    </row>
    <row r="168" spans="1:31" ht="12.75">
      <c r="A168" s="14"/>
      <c r="B168" s="15" t="s">
        <v>191</v>
      </c>
      <c r="C168" s="4" t="s">
        <v>119</v>
      </c>
      <c r="D168" s="2" t="s">
        <v>120</v>
      </c>
      <c r="E168" s="2">
        <v>29</v>
      </c>
      <c r="F168" s="15">
        <f t="shared" si="36"/>
        <v>0</v>
      </c>
      <c r="G168" s="15">
        <f t="shared" si="38"/>
        <v>0</v>
      </c>
      <c r="H168" s="15">
        <f t="shared" si="38"/>
        <v>0</v>
      </c>
      <c r="I168" s="15">
        <f t="shared" si="38"/>
        <v>0</v>
      </c>
      <c r="J168" s="15">
        <f t="shared" si="38"/>
        <v>0</v>
      </c>
      <c r="K168" s="15">
        <f t="shared" si="38"/>
        <v>0</v>
      </c>
      <c r="L168" s="15">
        <f t="shared" si="38"/>
        <v>0</v>
      </c>
      <c r="M168" s="15">
        <f t="shared" si="38"/>
        <v>0</v>
      </c>
      <c r="N168" s="15">
        <f t="shared" si="23"/>
        <v>0</v>
      </c>
      <c r="O168" s="15">
        <f t="shared" si="39"/>
        <v>0</v>
      </c>
      <c r="P168" s="15">
        <f t="shared" si="39"/>
        <v>0</v>
      </c>
      <c r="Q168" s="15">
        <f t="shared" si="39"/>
        <v>0</v>
      </c>
      <c r="R168" s="15">
        <f t="shared" si="39"/>
        <v>0</v>
      </c>
      <c r="S168" s="15">
        <f t="shared" si="39"/>
        <v>0</v>
      </c>
      <c r="T168" s="15">
        <f t="shared" si="39"/>
        <v>0</v>
      </c>
      <c r="U168" s="15">
        <f t="shared" si="39"/>
        <v>0</v>
      </c>
      <c r="V168" s="15">
        <f t="shared" si="39"/>
        <v>29</v>
      </c>
      <c r="W168" s="15">
        <f t="shared" si="39"/>
        <v>0</v>
      </c>
      <c r="X168" s="15">
        <f t="shared" si="39"/>
        <v>0</v>
      </c>
      <c r="Y168" s="15">
        <f t="shared" si="39"/>
        <v>0</v>
      </c>
      <c r="Z168" s="15">
        <f t="shared" si="39"/>
        <v>0</v>
      </c>
      <c r="AA168" s="15">
        <f t="shared" si="25"/>
        <v>0</v>
      </c>
      <c r="AB168" s="15">
        <f t="shared" si="40"/>
        <v>0</v>
      </c>
      <c r="AC168" s="15">
        <f t="shared" si="40"/>
        <v>0</v>
      </c>
      <c r="AD168" s="20">
        <f t="shared" si="37"/>
        <v>0</v>
      </c>
      <c r="AE168" s="20">
        <f t="shared" si="28"/>
        <v>0</v>
      </c>
    </row>
    <row r="169" spans="1:31" ht="12.75">
      <c r="A169" s="14"/>
      <c r="B169" s="15" t="s">
        <v>177</v>
      </c>
      <c r="C169" s="4" t="s">
        <v>111</v>
      </c>
      <c r="D169" s="2" t="s">
        <v>118</v>
      </c>
      <c r="E169" s="2">
        <v>30</v>
      </c>
      <c r="F169" s="15">
        <f t="shared" si="36"/>
        <v>0</v>
      </c>
      <c r="G169" s="15">
        <f t="shared" si="38"/>
        <v>0</v>
      </c>
      <c r="H169" s="15">
        <f t="shared" si="38"/>
        <v>0</v>
      </c>
      <c r="I169" s="15">
        <f t="shared" si="38"/>
        <v>0</v>
      </c>
      <c r="J169" s="15">
        <f t="shared" si="38"/>
        <v>0</v>
      </c>
      <c r="K169" s="15">
        <f t="shared" si="38"/>
        <v>0</v>
      </c>
      <c r="L169" s="15">
        <f t="shared" si="38"/>
        <v>0</v>
      </c>
      <c r="M169" s="15">
        <f t="shared" si="38"/>
        <v>0</v>
      </c>
      <c r="N169" s="15">
        <f t="shared" si="23"/>
        <v>0</v>
      </c>
      <c r="O169" s="15">
        <f t="shared" si="39"/>
        <v>0</v>
      </c>
      <c r="P169" s="15">
        <f t="shared" si="39"/>
        <v>0</v>
      </c>
      <c r="Q169" s="15">
        <f t="shared" si="39"/>
        <v>0</v>
      </c>
      <c r="R169" s="15">
        <f t="shared" si="39"/>
        <v>0</v>
      </c>
      <c r="S169" s="15">
        <f t="shared" si="39"/>
        <v>30</v>
      </c>
      <c r="T169" s="15">
        <f t="shared" si="39"/>
        <v>0</v>
      </c>
      <c r="U169" s="15">
        <f t="shared" si="39"/>
        <v>0</v>
      </c>
      <c r="V169" s="15">
        <f t="shared" si="39"/>
        <v>0</v>
      </c>
      <c r="W169" s="15">
        <f t="shared" si="39"/>
        <v>0</v>
      </c>
      <c r="X169" s="15">
        <f t="shared" si="39"/>
        <v>0</v>
      </c>
      <c r="Y169" s="15">
        <f t="shared" si="39"/>
        <v>0</v>
      </c>
      <c r="Z169" s="15">
        <f t="shared" si="39"/>
        <v>0</v>
      </c>
      <c r="AA169" s="15">
        <f t="shared" si="25"/>
        <v>0</v>
      </c>
      <c r="AB169" s="15">
        <f t="shared" si="40"/>
        <v>0</v>
      </c>
      <c r="AC169" s="15">
        <f t="shared" si="40"/>
        <v>0</v>
      </c>
      <c r="AD169" s="20">
        <f t="shared" si="37"/>
        <v>0</v>
      </c>
      <c r="AE169" s="20">
        <f t="shared" si="28"/>
        <v>0</v>
      </c>
    </row>
    <row r="170" spans="1:31" ht="12.75">
      <c r="A170" s="14"/>
      <c r="B170" s="15" t="s">
        <v>204</v>
      </c>
      <c r="C170" s="4" t="s">
        <v>37</v>
      </c>
      <c r="D170" s="2" t="s">
        <v>38</v>
      </c>
      <c r="E170" s="2">
        <v>124</v>
      </c>
      <c r="F170" s="15">
        <f t="shared" si="36"/>
        <v>0</v>
      </c>
      <c r="G170" s="15">
        <f t="shared" si="38"/>
        <v>0</v>
      </c>
      <c r="H170" s="15">
        <f t="shared" si="38"/>
        <v>0</v>
      </c>
      <c r="I170" s="15">
        <f t="shared" si="38"/>
        <v>0</v>
      </c>
      <c r="J170" s="15">
        <f t="shared" si="38"/>
        <v>0</v>
      </c>
      <c r="K170" s="15">
        <f t="shared" si="38"/>
        <v>0</v>
      </c>
      <c r="L170" s="15">
        <f t="shared" si="38"/>
        <v>0</v>
      </c>
      <c r="M170" s="15">
        <f t="shared" si="38"/>
        <v>0</v>
      </c>
      <c r="N170" s="15">
        <f t="shared" si="23"/>
        <v>0</v>
      </c>
      <c r="O170" s="15">
        <f t="shared" si="39"/>
        <v>0</v>
      </c>
      <c r="P170" s="15">
        <f t="shared" si="39"/>
        <v>0</v>
      </c>
      <c r="Q170" s="15">
        <f t="shared" si="39"/>
        <v>124</v>
      </c>
      <c r="R170" s="15">
        <f t="shared" si="39"/>
        <v>0</v>
      </c>
      <c r="S170" s="15">
        <f t="shared" si="39"/>
        <v>0</v>
      </c>
      <c r="T170" s="15">
        <f t="shared" si="39"/>
        <v>0</v>
      </c>
      <c r="U170" s="15">
        <f t="shared" si="39"/>
        <v>0</v>
      </c>
      <c r="V170" s="15">
        <f t="shared" si="39"/>
        <v>0</v>
      </c>
      <c r="W170" s="15">
        <f t="shared" si="39"/>
        <v>0</v>
      </c>
      <c r="X170" s="15">
        <f t="shared" si="39"/>
        <v>0</v>
      </c>
      <c r="Y170" s="15">
        <f t="shared" si="39"/>
        <v>0</v>
      </c>
      <c r="Z170" s="15">
        <f t="shared" si="39"/>
        <v>0</v>
      </c>
      <c r="AA170" s="15">
        <f t="shared" si="25"/>
        <v>0</v>
      </c>
      <c r="AB170" s="15">
        <f t="shared" si="40"/>
        <v>0</v>
      </c>
      <c r="AC170" s="15">
        <f t="shared" si="40"/>
        <v>0</v>
      </c>
      <c r="AD170" s="20">
        <f t="shared" si="37"/>
        <v>0</v>
      </c>
      <c r="AE170" s="20">
        <f t="shared" si="28"/>
        <v>0</v>
      </c>
    </row>
    <row r="171" spans="1:31" ht="12.75">
      <c r="A171" s="14"/>
      <c r="B171" s="15" t="s">
        <v>204</v>
      </c>
      <c r="C171" s="4" t="s">
        <v>107</v>
      </c>
      <c r="D171" s="2" t="s">
        <v>38</v>
      </c>
      <c r="E171" s="2">
        <v>36</v>
      </c>
      <c r="F171" s="15">
        <f t="shared" si="36"/>
        <v>0</v>
      </c>
      <c r="G171" s="15">
        <f t="shared" si="38"/>
        <v>0</v>
      </c>
      <c r="H171" s="15">
        <f t="shared" si="38"/>
        <v>0</v>
      </c>
      <c r="I171" s="15">
        <f t="shared" si="38"/>
        <v>0</v>
      </c>
      <c r="J171" s="15">
        <f t="shared" si="38"/>
        <v>0</v>
      </c>
      <c r="K171" s="15">
        <f t="shared" si="38"/>
        <v>0</v>
      </c>
      <c r="L171" s="15">
        <f t="shared" si="38"/>
        <v>0</v>
      </c>
      <c r="M171" s="15">
        <f t="shared" si="38"/>
        <v>0</v>
      </c>
      <c r="N171" s="15">
        <f t="shared" si="23"/>
        <v>0</v>
      </c>
      <c r="O171" s="15">
        <f t="shared" si="39"/>
        <v>0</v>
      </c>
      <c r="P171" s="15">
        <f t="shared" si="39"/>
        <v>0</v>
      </c>
      <c r="Q171" s="15">
        <f t="shared" si="39"/>
        <v>36</v>
      </c>
      <c r="R171" s="15">
        <f t="shared" si="39"/>
        <v>0</v>
      </c>
      <c r="S171" s="15">
        <f t="shared" si="39"/>
        <v>0</v>
      </c>
      <c r="T171" s="15">
        <f t="shared" si="39"/>
        <v>0</v>
      </c>
      <c r="U171" s="15">
        <f t="shared" si="39"/>
        <v>0</v>
      </c>
      <c r="V171" s="15">
        <f t="shared" si="39"/>
        <v>0</v>
      </c>
      <c r="W171" s="15">
        <f t="shared" si="39"/>
        <v>0</v>
      </c>
      <c r="X171" s="15">
        <f t="shared" si="39"/>
        <v>0</v>
      </c>
      <c r="Y171" s="15">
        <f t="shared" si="39"/>
        <v>0</v>
      </c>
      <c r="Z171" s="15">
        <f t="shared" si="39"/>
        <v>0</v>
      </c>
      <c r="AA171" s="15">
        <f t="shared" si="25"/>
        <v>0</v>
      </c>
      <c r="AB171" s="15">
        <f t="shared" si="40"/>
        <v>0</v>
      </c>
      <c r="AC171" s="15">
        <f t="shared" si="40"/>
        <v>0</v>
      </c>
      <c r="AD171" s="20">
        <f t="shared" si="37"/>
        <v>0</v>
      </c>
      <c r="AE171" s="20">
        <f t="shared" si="28"/>
        <v>0</v>
      </c>
    </row>
    <row r="172" spans="1:31" ht="12.75">
      <c r="A172" s="14"/>
      <c r="B172" s="15" t="s">
        <v>169</v>
      </c>
      <c r="C172" s="4" t="s">
        <v>20</v>
      </c>
      <c r="D172" s="2" t="s">
        <v>20</v>
      </c>
      <c r="E172" s="2">
        <v>267</v>
      </c>
      <c r="F172" s="15">
        <f t="shared" si="36"/>
        <v>0</v>
      </c>
      <c r="G172" s="15">
        <f aca="true" t="shared" si="41" ref="G172:M181">IF(G$119=$B172,$E172,0)</f>
        <v>0</v>
      </c>
      <c r="H172" s="15">
        <f t="shared" si="41"/>
        <v>0</v>
      </c>
      <c r="I172" s="15">
        <f t="shared" si="41"/>
        <v>0</v>
      </c>
      <c r="J172" s="15">
        <f t="shared" si="41"/>
        <v>0</v>
      </c>
      <c r="K172" s="15">
        <f t="shared" si="41"/>
        <v>0</v>
      </c>
      <c r="L172" s="15">
        <f t="shared" si="41"/>
        <v>0</v>
      </c>
      <c r="M172" s="15">
        <f t="shared" si="41"/>
        <v>0</v>
      </c>
      <c r="N172" s="15">
        <f t="shared" si="23"/>
        <v>0</v>
      </c>
      <c r="O172" s="15">
        <f aca="true" t="shared" si="42" ref="O172:Z181">IF(O$119=$B172,$E172,0)</f>
        <v>0</v>
      </c>
      <c r="P172" s="15">
        <f t="shared" si="42"/>
        <v>0</v>
      </c>
      <c r="Q172" s="15">
        <f t="shared" si="42"/>
        <v>0</v>
      </c>
      <c r="R172" s="15">
        <f t="shared" si="42"/>
        <v>0</v>
      </c>
      <c r="S172" s="15">
        <f t="shared" si="42"/>
        <v>0</v>
      </c>
      <c r="T172" s="15">
        <f t="shared" si="42"/>
        <v>0</v>
      </c>
      <c r="U172" s="15">
        <f t="shared" si="42"/>
        <v>0</v>
      </c>
      <c r="V172" s="15">
        <f t="shared" si="42"/>
        <v>0</v>
      </c>
      <c r="W172" s="15">
        <f t="shared" si="42"/>
        <v>0</v>
      </c>
      <c r="X172" s="15">
        <f t="shared" si="42"/>
        <v>0</v>
      </c>
      <c r="Y172" s="15">
        <f t="shared" si="42"/>
        <v>267</v>
      </c>
      <c r="Z172" s="15">
        <f t="shared" si="42"/>
        <v>0</v>
      </c>
      <c r="AA172" s="15">
        <f t="shared" si="25"/>
        <v>0</v>
      </c>
      <c r="AB172" s="15">
        <f t="shared" si="40"/>
        <v>0</v>
      </c>
      <c r="AC172" s="15">
        <f t="shared" si="40"/>
        <v>0</v>
      </c>
      <c r="AD172" s="20">
        <f t="shared" si="37"/>
        <v>0</v>
      </c>
      <c r="AE172" s="20">
        <f t="shared" si="28"/>
        <v>0</v>
      </c>
    </row>
    <row r="173" spans="1:31" ht="12.75">
      <c r="A173" s="14"/>
      <c r="B173" s="15" t="s">
        <v>169</v>
      </c>
      <c r="C173" s="4" t="s">
        <v>21</v>
      </c>
      <c r="D173" s="2" t="s">
        <v>20</v>
      </c>
      <c r="E173" s="2">
        <v>252</v>
      </c>
      <c r="F173" s="15">
        <f t="shared" si="36"/>
        <v>0</v>
      </c>
      <c r="G173" s="15">
        <f t="shared" si="41"/>
        <v>0</v>
      </c>
      <c r="H173" s="15">
        <f t="shared" si="41"/>
        <v>0</v>
      </c>
      <c r="I173" s="15">
        <f t="shared" si="41"/>
        <v>0</v>
      </c>
      <c r="J173" s="15">
        <f t="shared" si="41"/>
        <v>0</v>
      </c>
      <c r="K173" s="15">
        <f t="shared" si="41"/>
        <v>0</v>
      </c>
      <c r="L173" s="15">
        <f t="shared" si="41"/>
        <v>0</v>
      </c>
      <c r="M173" s="15">
        <f t="shared" si="41"/>
        <v>0</v>
      </c>
      <c r="N173" s="15">
        <f t="shared" si="23"/>
        <v>0</v>
      </c>
      <c r="O173" s="15">
        <f t="shared" si="42"/>
        <v>0</v>
      </c>
      <c r="P173" s="15">
        <f t="shared" si="42"/>
        <v>0</v>
      </c>
      <c r="Q173" s="15">
        <f t="shared" si="42"/>
        <v>0</v>
      </c>
      <c r="R173" s="15">
        <f t="shared" si="42"/>
        <v>0</v>
      </c>
      <c r="S173" s="15">
        <f t="shared" si="42"/>
        <v>0</v>
      </c>
      <c r="T173" s="15">
        <f t="shared" si="42"/>
        <v>0</v>
      </c>
      <c r="U173" s="15">
        <f t="shared" si="42"/>
        <v>0</v>
      </c>
      <c r="V173" s="15">
        <f t="shared" si="42"/>
        <v>0</v>
      </c>
      <c r="W173" s="15">
        <f t="shared" si="42"/>
        <v>0</v>
      </c>
      <c r="X173" s="15">
        <f t="shared" si="42"/>
        <v>0</v>
      </c>
      <c r="Y173" s="15">
        <f t="shared" si="42"/>
        <v>252</v>
      </c>
      <c r="Z173" s="15">
        <f t="shared" si="42"/>
        <v>0</v>
      </c>
      <c r="AA173" s="15">
        <f t="shared" si="25"/>
        <v>0</v>
      </c>
      <c r="AB173" s="15">
        <f t="shared" si="40"/>
        <v>0</v>
      </c>
      <c r="AC173" s="15">
        <f t="shared" si="40"/>
        <v>0</v>
      </c>
      <c r="AD173" s="20">
        <f t="shared" si="37"/>
        <v>0</v>
      </c>
      <c r="AE173" s="20">
        <f t="shared" si="28"/>
        <v>0</v>
      </c>
    </row>
    <row r="174" spans="1:31" ht="12.75">
      <c r="A174" s="14"/>
      <c r="B174" s="15" t="s">
        <v>172</v>
      </c>
      <c r="C174" s="4" t="s">
        <v>31</v>
      </c>
      <c r="D174" s="2" t="s">
        <v>20</v>
      </c>
      <c r="E174" s="2">
        <v>197</v>
      </c>
      <c r="F174" s="15">
        <f t="shared" si="36"/>
        <v>0</v>
      </c>
      <c r="G174" s="15">
        <f t="shared" si="41"/>
        <v>0</v>
      </c>
      <c r="H174" s="15">
        <f t="shared" si="41"/>
        <v>0</v>
      </c>
      <c r="I174" s="15">
        <f t="shared" si="41"/>
        <v>0</v>
      </c>
      <c r="J174" s="15">
        <f t="shared" si="41"/>
        <v>0</v>
      </c>
      <c r="K174" s="15">
        <f t="shared" si="41"/>
        <v>0</v>
      </c>
      <c r="L174" s="15">
        <f t="shared" si="41"/>
        <v>0</v>
      </c>
      <c r="M174" s="15">
        <f t="shared" si="41"/>
        <v>0</v>
      </c>
      <c r="N174" s="15">
        <f t="shared" si="23"/>
        <v>0</v>
      </c>
      <c r="O174" s="15">
        <f t="shared" si="42"/>
        <v>0</v>
      </c>
      <c r="P174" s="15">
        <f t="shared" si="42"/>
        <v>0</v>
      </c>
      <c r="Q174" s="15">
        <f t="shared" si="42"/>
        <v>0</v>
      </c>
      <c r="R174" s="15">
        <f t="shared" si="42"/>
        <v>0</v>
      </c>
      <c r="S174" s="15">
        <f t="shared" si="42"/>
        <v>0</v>
      </c>
      <c r="T174" s="15">
        <f t="shared" si="42"/>
        <v>0</v>
      </c>
      <c r="U174" s="15">
        <f t="shared" si="42"/>
        <v>0</v>
      </c>
      <c r="V174" s="15">
        <f t="shared" si="42"/>
        <v>0</v>
      </c>
      <c r="W174" s="15">
        <f t="shared" si="42"/>
        <v>0</v>
      </c>
      <c r="X174" s="15">
        <f t="shared" si="42"/>
        <v>0</v>
      </c>
      <c r="Y174" s="15">
        <f t="shared" si="42"/>
        <v>197</v>
      </c>
      <c r="Z174" s="15">
        <f t="shared" si="42"/>
        <v>0</v>
      </c>
      <c r="AA174" s="15">
        <f t="shared" si="25"/>
        <v>0</v>
      </c>
      <c r="AB174" s="15">
        <f t="shared" si="40"/>
        <v>0</v>
      </c>
      <c r="AC174" s="15">
        <f t="shared" si="40"/>
        <v>0</v>
      </c>
      <c r="AD174" s="20">
        <f t="shared" si="37"/>
        <v>0</v>
      </c>
      <c r="AE174" s="20">
        <f t="shared" si="28"/>
        <v>0</v>
      </c>
    </row>
    <row r="175" spans="1:31" ht="12.75">
      <c r="A175" s="14"/>
      <c r="B175" s="15" t="s">
        <v>172</v>
      </c>
      <c r="C175" s="4" t="s">
        <v>49</v>
      </c>
      <c r="D175" s="2" t="s">
        <v>20</v>
      </c>
      <c r="E175" s="2">
        <v>95</v>
      </c>
      <c r="F175" s="15">
        <f t="shared" si="36"/>
        <v>0</v>
      </c>
      <c r="G175" s="15">
        <f t="shared" si="41"/>
        <v>0</v>
      </c>
      <c r="H175" s="15">
        <f t="shared" si="41"/>
        <v>0</v>
      </c>
      <c r="I175" s="15">
        <f t="shared" si="41"/>
        <v>0</v>
      </c>
      <c r="J175" s="15">
        <f t="shared" si="41"/>
        <v>0</v>
      </c>
      <c r="K175" s="15">
        <f t="shared" si="41"/>
        <v>0</v>
      </c>
      <c r="L175" s="15">
        <f t="shared" si="41"/>
        <v>0</v>
      </c>
      <c r="M175" s="15">
        <f t="shared" si="41"/>
        <v>0</v>
      </c>
      <c r="N175" s="15">
        <f t="shared" si="23"/>
        <v>0</v>
      </c>
      <c r="O175" s="15">
        <f t="shared" si="42"/>
        <v>0</v>
      </c>
      <c r="P175" s="15">
        <f t="shared" si="42"/>
        <v>0</v>
      </c>
      <c r="Q175" s="15">
        <f t="shared" si="42"/>
        <v>0</v>
      </c>
      <c r="R175" s="15">
        <f t="shared" si="42"/>
        <v>0</v>
      </c>
      <c r="S175" s="15">
        <f t="shared" si="42"/>
        <v>0</v>
      </c>
      <c r="T175" s="15">
        <f t="shared" si="42"/>
        <v>0</v>
      </c>
      <c r="U175" s="15">
        <f t="shared" si="42"/>
        <v>0</v>
      </c>
      <c r="V175" s="15">
        <f t="shared" si="42"/>
        <v>0</v>
      </c>
      <c r="W175" s="15">
        <f t="shared" si="42"/>
        <v>0</v>
      </c>
      <c r="X175" s="15">
        <f t="shared" si="42"/>
        <v>0</v>
      </c>
      <c r="Y175" s="15">
        <f t="shared" si="42"/>
        <v>95</v>
      </c>
      <c r="Z175" s="15">
        <f t="shared" si="42"/>
        <v>0</v>
      </c>
      <c r="AA175" s="15">
        <f t="shared" si="25"/>
        <v>0</v>
      </c>
      <c r="AB175" s="15">
        <f t="shared" si="40"/>
        <v>0</v>
      </c>
      <c r="AC175" s="15">
        <f t="shared" si="40"/>
        <v>0</v>
      </c>
      <c r="AD175" s="20">
        <f t="shared" si="37"/>
        <v>0</v>
      </c>
      <c r="AE175" s="20">
        <f t="shared" si="28"/>
        <v>0</v>
      </c>
    </row>
    <row r="176" spans="1:31" ht="12.75">
      <c r="A176" s="14"/>
      <c r="B176" s="15" t="s">
        <v>172</v>
      </c>
      <c r="C176" s="4" t="s">
        <v>65</v>
      </c>
      <c r="D176" s="2" t="s">
        <v>20</v>
      </c>
      <c r="E176" s="2">
        <v>76</v>
      </c>
      <c r="F176" s="15">
        <f t="shared" si="36"/>
        <v>0</v>
      </c>
      <c r="G176" s="15">
        <f t="shared" si="41"/>
        <v>0</v>
      </c>
      <c r="H176" s="15">
        <f t="shared" si="41"/>
        <v>0</v>
      </c>
      <c r="I176" s="15">
        <f t="shared" si="41"/>
        <v>0</v>
      </c>
      <c r="J176" s="15">
        <f t="shared" si="41"/>
        <v>0</v>
      </c>
      <c r="K176" s="15">
        <f t="shared" si="41"/>
        <v>0</v>
      </c>
      <c r="L176" s="15">
        <f t="shared" si="41"/>
        <v>0</v>
      </c>
      <c r="M176" s="15">
        <f t="shared" si="41"/>
        <v>0</v>
      </c>
      <c r="N176" s="15">
        <f t="shared" si="23"/>
        <v>0</v>
      </c>
      <c r="O176" s="15">
        <f t="shared" si="42"/>
        <v>0</v>
      </c>
      <c r="P176" s="15">
        <f t="shared" si="42"/>
        <v>0</v>
      </c>
      <c r="Q176" s="15">
        <f t="shared" si="42"/>
        <v>0</v>
      </c>
      <c r="R176" s="15">
        <f t="shared" si="42"/>
        <v>0</v>
      </c>
      <c r="S176" s="15">
        <f t="shared" si="42"/>
        <v>0</v>
      </c>
      <c r="T176" s="15">
        <f t="shared" si="42"/>
        <v>0</v>
      </c>
      <c r="U176" s="15">
        <f t="shared" si="42"/>
        <v>0</v>
      </c>
      <c r="V176" s="15">
        <f t="shared" si="42"/>
        <v>0</v>
      </c>
      <c r="W176" s="15">
        <f t="shared" si="42"/>
        <v>0</v>
      </c>
      <c r="X176" s="15">
        <f t="shared" si="42"/>
        <v>0</v>
      </c>
      <c r="Y176" s="15">
        <f t="shared" si="42"/>
        <v>76</v>
      </c>
      <c r="Z176" s="15">
        <f t="shared" si="42"/>
        <v>0</v>
      </c>
      <c r="AA176" s="15">
        <f t="shared" si="25"/>
        <v>0</v>
      </c>
      <c r="AB176" s="15">
        <f t="shared" si="40"/>
        <v>0</v>
      </c>
      <c r="AC176" s="15">
        <f t="shared" si="40"/>
        <v>0</v>
      </c>
      <c r="AD176" s="20">
        <f t="shared" si="37"/>
        <v>0</v>
      </c>
      <c r="AE176" s="20">
        <f t="shared" si="28"/>
        <v>0</v>
      </c>
    </row>
    <row r="177" spans="1:31" ht="12.75">
      <c r="A177" s="14"/>
      <c r="B177" s="15" t="s">
        <v>172</v>
      </c>
      <c r="C177" s="4" t="s">
        <v>68</v>
      </c>
      <c r="D177" s="2" t="s">
        <v>20</v>
      </c>
      <c r="E177" s="2">
        <v>74</v>
      </c>
      <c r="F177" s="15">
        <f t="shared" si="36"/>
        <v>0</v>
      </c>
      <c r="G177" s="15">
        <f t="shared" si="41"/>
        <v>0</v>
      </c>
      <c r="H177" s="15">
        <f t="shared" si="41"/>
        <v>0</v>
      </c>
      <c r="I177" s="15">
        <f t="shared" si="41"/>
        <v>0</v>
      </c>
      <c r="J177" s="15">
        <f t="shared" si="41"/>
        <v>0</v>
      </c>
      <c r="K177" s="15">
        <f t="shared" si="41"/>
        <v>0</v>
      </c>
      <c r="L177" s="15">
        <f t="shared" si="41"/>
        <v>0</v>
      </c>
      <c r="M177" s="15">
        <f t="shared" si="41"/>
        <v>0</v>
      </c>
      <c r="N177" s="15">
        <f t="shared" si="23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  <c r="T177" s="15">
        <f t="shared" si="42"/>
        <v>0</v>
      </c>
      <c r="U177" s="15">
        <f t="shared" si="42"/>
        <v>0</v>
      </c>
      <c r="V177" s="15">
        <f t="shared" si="42"/>
        <v>0</v>
      </c>
      <c r="W177" s="15">
        <f t="shared" si="42"/>
        <v>0</v>
      </c>
      <c r="X177" s="15">
        <f t="shared" si="42"/>
        <v>0</v>
      </c>
      <c r="Y177" s="15">
        <f t="shared" si="42"/>
        <v>74</v>
      </c>
      <c r="Z177" s="15">
        <f t="shared" si="42"/>
        <v>0</v>
      </c>
      <c r="AA177" s="15">
        <f t="shared" si="25"/>
        <v>0</v>
      </c>
      <c r="AB177" s="15">
        <f t="shared" si="40"/>
        <v>0</v>
      </c>
      <c r="AC177" s="15">
        <f t="shared" si="40"/>
        <v>0</v>
      </c>
      <c r="AD177" s="20">
        <f t="shared" si="37"/>
        <v>0</v>
      </c>
      <c r="AE177" s="20">
        <f t="shared" si="28"/>
        <v>0</v>
      </c>
    </row>
    <row r="178" spans="1:31" ht="12.75">
      <c r="A178" s="14" t="s">
        <v>159</v>
      </c>
      <c r="B178" s="15" t="s">
        <v>175</v>
      </c>
      <c r="C178" s="4" t="s">
        <v>27</v>
      </c>
      <c r="D178" s="2" t="s">
        <v>28</v>
      </c>
      <c r="E178" s="2">
        <v>207</v>
      </c>
      <c r="F178" s="15">
        <f t="shared" si="36"/>
        <v>0</v>
      </c>
      <c r="G178" s="15">
        <f t="shared" si="41"/>
        <v>0</v>
      </c>
      <c r="H178" s="15">
        <f t="shared" si="41"/>
        <v>0</v>
      </c>
      <c r="I178" s="15">
        <f t="shared" si="41"/>
        <v>0</v>
      </c>
      <c r="J178" s="15">
        <f t="shared" si="41"/>
        <v>0</v>
      </c>
      <c r="K178" s="15">
        <f t="shared" si="41"/>
        <v>0</v>
      </c>
      <c r="L178" s="15">
        <f t="shared" si="41"/>
        <v>0</v>
      </c>
      <c r="M178" s="15">
        <f t="shared" si="41"/>
        <v>207</v>
      </c>
      <c r="N178" s="15">
        <f t="shared" si="23"/>
        <v>0</v>
      </c>
      <c r="O178" s="15">
        <f t="shared" si="42"/>
        <v>0</v>
      </c>
      <c r="P178" s="15">
        <f t="shared" si="42"/>
        <v>0</v>
      </c>
      <c r="Q178" s="15">
        <f t="shared" si="42"/>
        <v>0</v>
      </c>
      <c r="R178" s="15">
        <f t="shared" si="42"/>
        <v>0</v>
      </c>
      <c r="S178" s="15">
        <f t="shared" si="42"/>
        <v>0</v>
      </c>
      <c r="T178" s="15">
        <f t="shared" si="42"/>
        <v>0</v>
      </c>
      <c r="U178" s="15">
        <f t="shared" si="42"/>
        <v>0</v>
      </c>
      <c r="V178" s="15">
        <f t="shared" si="42"/>
        <v>0</v>
      </c>
      <c r="W178" s="15">
        <f t="shared" si="42"/>
        <v>0</v>
      </c>
      <c r="X178" s="15">
        <f t="shared" si="42"/>
        <v>0</v>
      </c>
      <c r="Y178" s="15">
        <f t="shared" si="42"/>
        <v>0</v>
      </c>
      <c r="Z178" s="15">
        <f t="shared" si="42"/>
        <v>0</v>
      </c>
      <c r="AA178" s="15">
        <f t="shared" si="25"/>
        <v>0</v>
      </c>
      <c r="AB178" s="15">
        <f t="shared" si="40"/>
        <v>0</v>
      </c>
      <c r="AC178" s="15">
        <f t="shared" si="40"/>
        <v>0</v>
      </c>
      <c r="AD178" s="20">
        <f t="shared" si="37"/>
        <v>0</v>
      </c>
      <c r="AE178" s="20">
        <f t="shared" si="28"/>
        <v>207</v>
      </c>
    </row>
    <row r="179" spans="1:31" ht="12.75">
      <c r="A179" s="14" t="s">
        <v>159</v>
      </c>
      <c r="B179" s="15" t="s">
        <v>187</v>
      </c>
      <c r="C179" s="4" t="s">
        <v>66</v>
      </c>
      <c r="D179" s="2" t="s">
        <v>28</v>
      </c>
      <c r="E179" s="2">
        <v>76</v>
      </c>
      <c r="F179" s="15">
        <f t="shared" si="36"/>
        <v>0</v>
      </c>
      <c r="G179" s="15">
        <f t="shared" si="41"/>
        <v>0</v>
      </c>
      <c r="H179" s="15">
        <f t="shared" si="41"/>
        <v>0</v>
      </c>
      <c r="I179" s="15">
        <f t="shared" si="41"/>
        <v>0</v>
      </c>
      <c r="J179" s="15">
        <f t="shared" si="41"/>
        <v>0</v>
      </c>
      <c r="K179" s="15">
        <f t="shared" si="41"/>
        <v>0</v>
      </c>
      <c r="L179" s="15">
        <f t="shared" si="41"/>
        <v>0</v>
      </c>
      <c r="M179" s="15">
        <f t="shared" si="41"/>
        <v>0</v>
      </c>
      <c r="N179" s="15">
        <f t="shared" si="23"/>
        <v>0</v>
      </c>
      <c r="O179" s="15">
        <f t="shared" si="42"/>
        <v>0</v>
      </c>
      <c r="P179" s="15">
        <f t="shared" si="42"/>
        <v>0</v>
      </c>
      <c r="Q179" s="15">
        <f t="shared" si="42"/>
        <v>0</v>
      </c>
      <c r="R179" s="15">
        <f t="shared" si="42"/>
        <v>0</v>
      </c>
      <c r="S179" s="15">
        <f t="shared" si="42"/>
        <v>0</v>
      </c>
      <c r="T179" s="15">
        <f t="shared" si="42"/>
        <v>0</v>
      </c>
      <c r="U179" s="15">
        <f t="shared" si="42"/>
        <v>0</v>
      </c>
      <c r="V179" s="15">
        <f t="shared" si="42"/>
        <v>0</v>
      </c>
      <c r="W179" s="15">
        <f t="shared" si="42"/>
        <v>0</v>
      </c>
      <c r="X179" s="15">
        <f t="shared" si="42"/>
        <v>0</v>
      </c>
      <c r="Y179" s="15">
        <f t="shared" si="42"/>
        <v>0</v>
      </c>
      <c r="Z179" s="15">
        <f t="shared" si="42"/>
        <v>0</v>
      </c>
      <c r="AA179" s="15">
        <f t="shared" si="25"/>
        <v>0</v>
      </c>
      <c r="AB179" s="15">
        <f t="shared" si="40"/>
        <v>0</v>
      </c>
      <c r="AC179" s="15">
        <f t="shared" si="40"/>
        <v>0</v>
      </c>
      <c r="AD179" s="20">
        <f t="shared" si="37"/>
        <v>0</v>
      </c>
      <c r="AE179" s="20">
        <f t="shared" si="28"/>
        <v>76</v>
      </c>
    </row>
    <row r="180" spans="1:31" ht="12.75">
      <c r="A180" s="14" t="s">
        <v>159</v>
      </c>
      <c r="B180" s="15" t="s">
        <v>175</v>
      </c>
      <c r="C180" s="4" t="s">
        <v>78</v>
      </c>
      <c r="D180" s="2" t="s">
        <v>28</v>
      </c>
      <c r="E180" s="2">
        <v>59</v>
      </c>
      <c r="F180" s="15">
        <f t="shared" si="36"/>
        <v>0</v>
      </c>
      <c r="G180" s="15">
        <f t="shared" si="41"/>
        <v>0</v>
      </c>
      <c r="H180" s="15">
        <f t="shared" si="41"/>
        <v>0</v>
      </c>
      <c r="I180" s="15">
        <f t="shared" si="41"/>
        <v>0</v>
      </c>
      <c r="J180" s="15">
        <f t="shared" si="41"/>
        <v>0</v>
      </c>
      <c r="K180" s="15">
        <f t="shared" si="41"/>
        <v>0</v>
      </c>
      <c r="L180" s="15">
        <f t="shared" si="41"/>
        <v>0</v>
      </c>
      <c r="M180" s="15">
        <f t="shared" si="41"/>
        <v>59</v>
      </c>
      <c r="N180" s="15">
        <f t="shared" si="23"/>
        <v>0</v>
      </c>
      <c r="O180" s="15">
        <f t="shared" si="42"/>
        <v>0</v>
      </c>
      <c r="P180" s="15">
        <f t="shared" si="42"/>
        <v>0</v>
      </c>
      <c r="Q180" s="15">
        <f t="shared" si="42"/>
        <v>0</v>
      </c>
      <c r="R180" s="15">
        <f t="shared" si="42"/>
        <v>0</v>
      </c>
      <c r="S180" s="15">
        <f t="shared" si="42"/>
        <v>0</v>
      </c>
      <c r="T180" s="15">
        <f t="shared" si="42"/>
        <v>0</v>
      </c>
      <c r="U180" s="15">
        <f t="shared" si="42"/>
        <v>0</v>
      </c>
      <c r="V180" s="15">
        <f t="shared" si="42"/>
        <v>0</v>
      </c>
      <c r="W180" s="15">
        <f t="shared" si="42"/>
        <v>0</v>
      </c>
      <c r="X180" s="15">
        <f t="shared" si="42"/>
        <v>0</v>
      </c>
      <c r="Y180" s="15">
        <f t="shared" si="42"/>
        <v>0</v>
      </c>
      <c r="Z180" s="15">
        <f t="shared" si="42"/>
        <v>0</v>
      </c>
      <c r="AA180" s="15">
        <f t="shared" si="25"/>
        <v>0</v>
      </c>
      <c r="AB180" s="15">
        <f t="shared" si="40"/>
        <v>0</v>
      </c>
      <c r="AC180" s="15">
        <f t="shared" si="40"/>
        <v>0</v>
      </c>
      <c r="AD180" s="20">
        <f t="shared" si="37"/>
        <v>0</v>
      </c>
      <c r="AE180" s="20">
        <f t="shared" si="28"/>
        <v>59</v>
      </c>
    </row>
    <row r="181" spans="1:31" ht="12.75">
      <c r="A181" s="14" t="s">
        <v>159</v>
      </c>
      <c r="B181" s="15" t="s">
        <v>175</v>
      </c>
      <c r="C181" s="4" t="s">
        <v>83</v>
      </c>
      <c r="D181" s="2" t="s">
        <v>28</v>
      </c>
      <c r="E181" s="2">
        <v>55</v>
      </c>
      <c r="F181" s="15">
        <f t="shared" si="36"/>
        <v>0</v>
      </c>
      <c r="G181" s="15">
        <f t="shared" si="41"/>
        <v>0</v>
      </c>
      <c r="H181" s="15">
        <f t="shared" si="41"/>
        <v>0</v>
      </c>
      <c r="I181" s="15">
        <f t="shared" si="41"/>
        <v>0</v>
      </c>
      <c r="J181" s="15">
        <f t="shared" si="41"/>
        <v>0</v>
      </c>
      <c r="K181" s="15">
        <f t="shared" si="41"/>
        <v>0</v>
      </c>
      <c r="L181" s="15">
        <f t="shared" si="41"/>
        <v>0</v>
      </c>
      <c r="M181" s="15">
        <f t="shared" si="41"/>
        <v>55</v>
      </c>
      <c r="N181" s="15">
        <f t="shared" si="23"/>
        <v>0</v>
      </c>
      <c r="O181" s="15">
        <f t="shared" si="42"/>
        <v>0</v>
      </c>
      <c r="P181" s="15">
        <f t="shared" si="42"/>
        <v>0</v>
      </c>
      <c r="Q181" s="15">
        <f t="shared" si="42"/>
        <v>0</v>
      </c>
      <c r="R181" s="15">
        <f t="shared" si="42"/>
        <v>0</v>
      </c>
      <c r="S181" s="15">
        <f t="shared" si="42"/>
        <v>0</v>
      </c>
      <c r="T181" s="15">
        <f t="shared" si="42"/>
        <v>0</v>
      </c>
      <c r="U181" s="15">
        <f t="shared" si="42"/>
        <v>0</v>
      </c>
      <c r="V181" s="15">
        <f t="shared" si="42"/>
        <v>0</v>
      </c>
      <c r="W181" s="15">
        <f t="shared" si="42"/>
        <v>0</v>
      </c>
      <c r="X181" s="15">
        <f t="shared" si="42"/>
        <v>0</v>
      </c>
      <c r="Y181" s="15">
        <f t="shared" si="42"/>
        <v>0</v>
      </c>
      <c r="Z181" s="15">
        <f t="shared" si="42"/>
        <v>0</v>
      </c>
      <c r="AA181" s="15">
        <f t="shared" si="25"/>
        <v>0</v>
      </c>
      <c r="AB181" s="15">
        <f t="shared" si="40"/>
        <v>0</v>
      </c>
      <c r="AC181" s="15">
        <f t="shared" si="40"/>
        <v>0</v>
      </c>
      <c r="AD181" s="20">
        <f t="shared" si="37"/>
        <v>0</v>
      </c>
      <c r="AE181" s="20">
        <f t="shared" si="28"/>
        <v>55</v>
      </c>
    </row>
    <row r="182" spans="1:31" ht="12.75">
      <c r="A182" s="14" t="s">
        <v>159</v>
      </c>
      <c r="B182" s="15" t="s">
        <v>175</v>
      </c>
      <c r="C182" s="4" t="s">
        <v>96</v>
      </c>
      <c r="D182" s="2" t="s">
        <v>28</v>
      </c>
      <c r="E182" s="2">
        <v>44</v>
      </c>
      <c r="F182" s="15">
        <f t="shared" si="36"/>
        <v>0</v>
      </c>
      <c r="G182" s="15">
        <f aca="true" t="shared" si="43" ref="G182:M191">IF(G$119=$B182,$E182,0)</f>
        <v>0</v>
      </c>
      <c r="H182" s="15">
        <f t="shared" si="43"/>
        <v>0</v>
      </c>
      <c r="I182" s="15">
        <f t="shared" si="43"/>
        <v>0</v>
      </c>
      <c r="J182" s="15">
        <f t="shared" si="43"/>
        <v>0</v>
      </c>
      <c r="K182" s="15">
        <f t="shared" si="43"/>
        <v>0</v>
      </c>
      <c r="L182" s="15">
        <f t="shared" si="43"/>
        <v>0</v>
      </c>
      <c r="M182" s="15">
        <f t="shared" si="43"/>
        <v>44</v>
      </c>
      <c r="N182" s="15">
        <f t="shared" si="23"/>
        <v>0</v>
      </c>
      <c r="O182" s="15">
        <f aca="true" t="shared" si="44" ref="O182:Z191">IF(O$119=$B182,$E182,0)</f>
        <v>0</v>
      </c>
      <c r="P182" s="15">
        <f t="shared" si="44"/>
        <v>0</v>
      </c>
      <c r="Q182" s="15">
        <f t="shared" si="44"/>
        <v>0</v>
      </c>
      <c r="R182" s="15">
        <f t="shared" si="44"/>
        <v>0</v>
      </c>
      <c r="S182" s="15">
        <f t="shared" si="44"/>
        <v>0</v>
      </c>
      <c r="T182" s="15">
        <f t="shared" si="44"/>
        <v>0</v>
      </c>
      <c r="U182" s="15">
        <f t="shared" si="44"/>
        <v>0</v>
      </c>
      <c r="V182" s="15">
        <f t="shared" si="44"/>
        <v>0</v>
      </c>
      <c r="W182" s="15">
        <f t="shared" si="44"/>
        <v>0</v>
      </c>
      <c r="X182" s="15">
        <f t="shared" si="44"/>
        <v>0</v>
      </c>
      <c r="Y182" s="15">
        <f t="shared" si="44"/>
        <v>0</v>
      </c>
      <c r="Z182" s="15">
        <f t="shared" si="44"/>
        <v>0</v>
      </c>
      <c r="AA182" s="15">
        <f t="shared" si="25"/>
        <v>0</v>
      </c>
      <c r="AB182" s="15">
        <f aca="true" t="shared" si="45" ref="AB182:AC201">IF(AB$119=$B182,$E182,0)</f>
        <v>0</v>
      </c>
      <c r="AC182" s="15">
        <f t="shared" si="45"/>
        <v>0</v>
      </c>
      <c r="AD182" s="20">
        <f t="shared" si="37"/>
        <v>0</v>
      </c>
      <c r="AE182" s="20">
        <f t="shared" si="28"/>
        <v>44</v>
      </c>
    </row>
    <row r="183" spans="1:31" ht="12.75">
      <c r="A183" s="14"/>
      <c r="B183" s="15" t="s">
        <v>175</v>
      </c>
      <c r="C183" s="4" t="s">
        <v>117</v>
      </c>
      <c r="D183" s="2" t="s">
        <v>28</v>
      </c>
      <c r="E183" s="2">
        <v>30</v>
      </c>
      <c r="F183" s="15">
        <f t="shared" si="36"/>
        <v>0</v>
      </c>
      <c r="G183" s="15">
        <f t="shared" si="43"/>
        <v>0</v>
      </c>
      <c r="H183" s="15">
        <f t="shared" si="43"/>
        <v>0</v>
      </c>
      <c r="I183" s="15">
        <f t="shared" si="43"/>
        <v>0</v>
      </c>
      <c r="J183" s="15">
        <f t="shared" si="43"/>
        <v>0</v>
      </c>
      <c r="K183" s="15">
        <f t="shared" si="43"/>
        <v>0</v>
      </c>
      <c r="L183" s="15">
        <f t="shared" si="43"/>
        <v>0</v>
      </c>
      <c r="M183" s="15">
        <f t="shared" si="43"/>
        <v>30</v>
      </c>
      <c r="N183" s="15">
        <f t="shared" si="23"/>
        <v>0</v>
      </c>
      <c r="O183" s="15">
        <f t="shared" si="44"/>
        <v>0</v>
      </c>
      <c r="P183" s="15">
        <f t="shared" si="44"/>
        <v>0</v>
      </c>
      <c r="Q183" s="15">
        <f t="shared" si="44"/>
        <v>0</v>
      </c>
      <c r="R183" s="15">
        <f t="shared" si="44"/>
        <v>0</v>
      </c>
      <c r="S183" s="15">
        <f t="shared" si="44"/>
        <v>0</v>
      </c>
      <c r="T183" s="15">
        <f t="shared" si="44"/>
        <v>0</v>
      </c>
      <c r="U183" s="15">
        <f t="shared" si="44"/>
        <v>0</v>
      </c>
      <c r="V183" s="15">
        <f t="shared" si="44"/>
        <v>0</v>
      </c>
      <c r="W183" s="15">
        <f t="shared" si="44"/>
        <v>0</v>
      </c>
      <c r="X183" s="15">
        <f t="shared" si="44"/>
        <v>0</v>
      </c>
      <c r="Y183" s="15">
        <f t="shared" si="44"/>
        <v>0</v>
      </c>
      <c r="Z183" s="15">
        <f t="shared" si="44"/>
        <v>0</v>
      </c>
      <c r="AA183" s="15">
        <f t="shared" si="25"/>
        <v>0</v>
      </c>
      <c r="AB183" s="15">
        <f t="shared" si="45"/>
        <v>0</v>
      </c>
      <c r="AC183" s="15">
        <f t="shared" si="45"/>
        <v>0</v>
      </c>
      <c r="AD183" s="20">
        <f t="shared" si="37"/>
        <v>0</v>
      </c>
      <c r="AE183" s="20">
        <f t="shared" si="28"/>
        <v>0</v>
      </c>
    </row>
    <row r="184" spans="1:31" ht="12.75">
      <c r="A184" s="14"/>
      <c r="B184" s="15" t="s">
        <v>192</v>
      </c>
      <c r="C184" s="4" t="s">
        <v>142</v>
      </c>
      <c r="D184" s="2" t="s">
        <v>28</v>
      </c>
      <c r="E184" s="2">
        <v>23</v>
      </c>
      <c r="F184" s="15">
        <f t="shared" si="36"/>
        <v>0</v>
      </c>
      <c r="G184" s="15">
        <f t="shared" si="43"/>
        <v>0</v>
      </c>
      <c r="H184" s="15">
        <f t="shared" si="43"/>
        <v>0</v>
      </c>
      <c r="I184" s="15">
        <f t="shared" si="43"/>
        <v>0</v>
      </c>
      <c r="J184" s="15">
        <f t="shared" si="43"/>
        <v>0</v>
      </c>
      <c r="K184" s="15">
        <f t="shared" si="43"/>
        <v>0</v>
      </c>
      <c r="L184" s="15">
        <f t="shared" si="43"/>
        <v>0</v>
      </c>
      <c r="M184" s="15">
        <f t="shared" si="43"/>
        <v>0</v>
      </c>
      <c r="N184" s="15">
        <f t="shared" si="23"/>
        <v>0</v>
      </c>
      <c r="O184" s="15">
        <f t="shared" si="44"/>
        <v>0</v>
      </c>
      <c r="P184" s="15">
        <f t="shared" si="44"/>
        <v>0</v>
      </c>
      <c r="Q184" s="15">
        <f t="shared" si="44"/>
        <v>0</v>
      </c>
      <c r="R184" s="15">
        <f t="shared" si="44"/>
        <v>0</v>
      </c>
      <c r="S184" s="15">
        <f t="shared" si="44"/>
        <v>0</v>
      </c>
      <c r="T184" s="15">
        <f t="shared" si="44"/>
        <v>0</v>
      </c>
      <c r="U184" s="15">
        <f t="shared" si="44"/>
        <v>0</v>
      </c>
      <c r="V184" s="15">
        <f t="shared" si="44"/>
        <v>0</v>
      </c>
      <c r="W184" s="15">
        <f t="shared" si="44"/>
        <v>0</v>
      </c>
      <c r="X184" s="15">
        <f t="shared" si="44"/>
        <v>0</v>
      </c>
      <c r="Y184" s="15">
        <f t="shared" si="44"/>
        <v>0</v>
      </c>
      <c r="Z184" s="15">
        <f t="shared" si="44"/>
        <v>0</v>
      </c>
      <c r="AA184" s="15">
        <f t="shared" si="25"/>
        <v>0</v>
      </c>
      <c r="AB184" s="15">
        <f t="shared" si="45"/>
        <v>0</v>
      </c>
      <c r="AC184" s="15">
        <f t="shared" si="45"/>
        <v>0</v>
      </c>
      <c r="AD184" s="20">
        <f t="shared" si="37"/>
        <v>0</v>
      </c>
      <c r="AE184" s="20">
        <f t="shared" si="28"/>
        <v>0</v>
      </c>
    </row>
    <row r="185" spans="1:31" ht="12.75">
      <c r="A185" s="14" t="s">
        <v>159</v>
      </c>
      <c r="B185" s="15" t="s">
        <v>175</v>
      </c>
      <c r="C185" s="4" t="s">
        <v>143</v>
      </c>
      <c r="D185" s="2" t="s">
        <v>28</v>
      </c>
      <c r="E185" s="2">
        <v>21</v>
      </c>
      <c r="F185" s="15">
        <f aca="true" t="shared" si="46" ref="F185:F216">IF($F$119=$B185,$E185,0)</f>
        <v>0</v>
      </c>
      <c r="G185" s="15">
        <f t="shared" si="43"/>
        <v>0</v>
      </c>
      <c r="H185" s="15">
        <f t="shared" si="43"/>
        <v>0</v>
      </c>
      <c r="I185" s="15">
        <f t="shared" si="43"/>
        <v>0</v>
      </c>
      <c r="J185" s="15">
        <f t="shared" si="43"/>
        <v>0</v>
      </c>
      <c r="K185" s="15">
        <f t="shared" si="43"/>
        <v>0</v>
      </c>
      <c r="L185" s="15">
        <f t="shared" si="43"/>
        <v>0</v>
      </c>
      <c r="M185" s="15">
        <f t="shared" si="43"/>
        <v>21</v>
      </c>
      <c r="N185" s="15">
        <f t="shared" si="23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  <c r="T185" s="15">
        <f t="shared" si="44"/>
        <v>0</v>
      </c>
      <c r="U185" s="15">
        <f t="shared" si="44"/>
        <v>0</v>
      </c>
      <c r="V185" s="15">
        <f t="shared" si="44"/>
        <v>0</v>
      </c>
      <c r="W185" s="15">
        <f t="shared" si="44"/>
        <v>0</v>
      </c>
      <c r="X185" s="15">
        <f t="shared" si="44"/>
        <v>0</v>
      </c>
      <c r="Y185" s="15">
        <f t="shared" si="44"/>
        <v>0</v>
      </c>
      <c r="Z185" s="15">
        <f t="shared" si="44"/>
        <v>0</v>
      </c>
      <c r="AA185" s="15">
        <f t="shared" si="25"/>
        <v>0</v>
      </c>
      <c r="AB185" s="15">
        <f t="shared" si="45"/>
        <v>0</v>
      </c>
      <c r="AC185" s="15">
        <f t="shared" si="45"/>
        <v>0</v>
      </c>
      <c r="AD185" s="20">
        <f t="shared" si="37"/>
        <v>0</v>
      </c>
      <c r="AE185" s="20">
        <f t="shared" si="28"/>
        <v>21</v>
      </c>
    </row>
    <row r="186" spans="1:31" ht="12.75">
      <c r="A186" s="14" t="s">
        <v>159</v>
      </c>
      <c r="B186" s="15" t="s">
        <v>175</v>
      </c>
      <c r="C186" s="4" t="s">
        <v>147</v>
      </c>
      <c r="D186" s="2" t="s">
        <v>28</v>
      </c>
      <c r="E186" s="2">
        <v>15</v>
      </c>
      <c r="F186" s="15">
        <f t="shared" si="46"/>
        <v>0</v>
      </c>
      <c r="G186" s="15">
        <f t="shared" si="43"/>
        <v>0</v>
      </c>
      <c r="H186" s="15">
        <f t="shared" si="43"/>
        <v>0</v>
      </c>
      <c r="I186" s="15">
        <f t="shared" si="43"/>
        <v>0</v>
      </c>
      <c r="J186" s="15">
        <f t="shared" si="43"/>
        <v>0</v>
      </c>
      <c r="K186" s="15">
        <f t="shared" si="43"/>
        <v>0</v>
      </c>
      <c r="L186" s="15">
        <f t="shared" si="43"/>
        <v>0</v>
      </c>
      <c r="M186" s="15">
        <f t="shared" si="43"/>
        <v>15</v>
      </c>
      <c r="N186" s="15">
        <f aca="true" t="shared" si="47" ref="N186:N234">IF(N$119=$B186,$E186,0)</f>
        <v>0</v>
      </c>
      <c r="O186" s="15">
        <f t="shared" si="44"/>
        <v>0</v>
      </c>
      <c r="P186" s="15">
        <f t="shared" si="44"/>
        <v>0</v>
      </c>
      <c r="Q186" s="15">
        <f t="shared" si="44"/>
        <v>0</v>
      </c>
      <c r="R186" s="15">
        <f t="shared" si="44"/>
        <v>0</v>
      </c>
      <c r="S186" s="15">
        <f t="shared" si="44"/>
        <v>0</v>
      </c>
      <c r="T186" s="15">
        <f t="shared" si="44"/>
        <v>0</v>
      </c>
      <c r="U186" s="15">
        <f t="shared" si="44"/>
        <v>0</v>
      </c>
      <c r="V186" s="15">
        <f t="shared" si="44"/>
        <v>0</v>
      </c>
      <c r="W186" s="15">
        <f t="shared" si="44"/>
        <v>0</v>
      </c>
      <c r="X186" s="15">
        <f t="shared" si="44"/>
        <v>0</v>
      </c>
      <c r="Y186" s="15">
        <f t="shared" si="44"/>
        <v>0</v>
      </c>
      <c r="Z186" s="15">
        <f t="shared" si="44"/>
        <v>0</v>
      </c>
      <c r="AA186" s="15">
        <f aca="true" t="shared" si="48" ref="AA186:AA233">IF(AA$119=$B186,$E186,0)</f>
        <v>0</v>
      </c>
      <c r="AB186" s="15">
        <f t="shared" si="45"/>
        <v>0</v>
      </c>
      <c r="AC186" s="15">
        <f t="shared" si="45"/>
        <v>0</v>
      </c>
      <c r="AD186" s="20">
        <f aca="true" t="shared" si="49" ref="AD186:AD217">IF(AD$119=$B186,$E186,0)</f>
        <v>0</v>
      </c>
      <c r="AE186" s="20">
        <f aca="true" t="shared" si="50" ref="AE186:AE234">IF(AE$119=$A186,$E186,0)</f>
        <v>15</v>
      </c>
    </row>
    <row r="187" spans="1:31" ht="12.75">
      <c r="A187" s="14" t="s">
        <v>159</v>
      </c>
      <c r="B187" s="15" t="s">
        <v>187</v>
      </c>
      <c r="C187" s="4" t="s">
        <v>151</v>
      </c>
      <c r="D187" s="2" t="s">
        <v>28</v>
      </c>
      <c r="E187" s="2">
        <v>13</v>
      </c>
      <c r="F187" s="15">
        <f t="shared" si="46"/>
        <v>0</v>
      </c>
      <c r="G187" s="15">
        <f t="shared" si="43"/>
        <v>0</v>
      </c>
      <c r="H187" s="15">
        <f t="shared" si="43"/>
        <v>0</v>
      </c>
      <c r="I187" s="15">
        <f t="shared" si="43"/>
        <v>0</v>
      </c>
      <c r="J187" s="15">
        <f t="shared" si="43"/>
        <v>0</v>
      </c>
      <c r="K187" s="15">
        <f t="shared" si="43"/>
        <v>0</v>
      </c>
      <c r="L187" s="15">
        <f t="shared" si="43"/>
        <v>0</v>
      </c>
      <c r="M187" s="15">
        <f t="shared" si="43"/>
        <v>0</v>
      </c>
      <c r="N187" s="15">
        <f t="shared" si="47"/>
        <v>0</v>
      </c>
      <c r="O187" s="15">
        <f t="shared" si="44"/>
        <v>0</v>
      </c>
      <c r="P187" s="15">
        <f t="shared" si="44"/>
        <v>0</v>
      </c>
      <c r="Q187" s="15">
        <f t="shared" si="44"/>
        <v>0</v>
      </c>
      <c r="R187" s="15">
        <f t="shared" si="44"/>
        <v>0</v>
      </c>
      <c r="S187" s="15">
        <f t="shared" si="44"/>
        <v>0</v>
      </c>
      <c r="T187" s="15">
        <f t="shared" si="44"/>
        <v>0</v>
      </c>
      <c r="U187" s="15">
        <f t="shared" si="44"/>
        <v>0</v>
      </c>
      <c r="V187" s="15">
        <f t="shared" si="44"/>
        <v>0</v>
      </c>
      <c r="W187" s="15">
        <f t="shared" si="44"/>
        <v>0</v>
      </c>
      <c r="X187" s="15">
        <f t="shared" si="44"/>
        <v>0</v>
      </c>
      <c r="Y187" s="15">
        <f t="shared" si="44"/>
        <v>0</v>
      </c>
      <c r="Z187" s="15">
        <f t="shared" si="44"/>
        <v>0</v>
      </c>
      <c r="AA187" s="15">
        <f t="shared" si="48"/>
        <v>0</v>
      </c>
      <c r="AB187" s="15">
        <f t="shared" si="45"/>
        <v>0</v>
      </c>
      <c r="AC187" s="15">
        <f t="shared" si="45"/>
        <v>0</v>
      </c>
      <c r="AD187" s="20">
        <f t="shared" si="49"/>
        <v>0</v>
      </c>
      <c r="AE187" s="20">
        <f t="shared" si="50"/>
        <v>13</v>
      </c>
    </row>
    <row r="188" spans="1:31" ht="12.75">
      <c r="A188" s="14" t="s">
        <v>159</v>
      </c>
      <c r="B188" s="15" t="s">
        <v>175</v>
      </c>
      <c r="C188" s="4" t="s">
        <v>154</v>
      </c>
      <c r="D188" s="2" t="s">
        <v>28</v>
      </c>
      <c r="E188" s="2">
        <v>12</v>
      </c>
      <c r="F188" s="15">
        <f t="shared" si="46"/>
        <v>0</v>
      </c>
      <c r="G188" s="15">
        <f t="shared" si="43"/>
        <v>0</v>
      </c>
      <c r="H188" s="15">
        <f t="shared" si="43"/>
        <v>0</v>
      </c>
      <c r="I188" s="15">
        <f t="shared" si="43"/>
        <v>0</v>
      </c>
      <c r="J188" s="15">
        <f t="shared" si="43"/>
        <v>0</v>
      </c>
      <c r="K188" s="15">
        <f t="shared" si="43"/>
        <v>0</v>
      </c>
      <c r="L188" s="15">
        <f t="shared" si="43"/>
        <v>0</v>
      </c>
      <c r="M188" s="15">
        <f t="shared" si="43"/>
        <v>12</v>
      </c>
      <c r="N188" s="15">
        <f t="shared" si="47"/>
        <v>0</v>
      </c>
      <c r="O188" s="15">
        <f t="shared" si="44"/>
        <v>0</v>
      </c>
      <c r="P188" s="15">
        <f t="shared" si="44"/>
        <v>0</v>
      </c>
      <c r="Q188" s="15">
        <f t="shared" si="44"/>
        <v>0</v>
      </c>
      <c r="R188" s="15">
        <f t="shared" si="44"/>
        <v>0</v>
      </c>
      <c r="S188" s="15">
        <f t="shared" si="44"/>
        <v>0</v>
      </c>
      <c r="T188" s="15">
        <f t="shared" si="44"/>
        <v>0</v>
      </c>
      <c r="U188" s="15">
        <f t="shared" si="44"/>
        <v>0</v>
      </c>
      <c r="V188" s="15">
        <f t="shared" si="44"/>
        <v>0</v>
      </c>
      <c r="W188" s="15">
        <f t="shared" si="44"/>
        <v>0</v>
      </c>
      <c r="X188" s="15">
        <f t="shared" si="44"/>
        <v>0</v>
      </c>
      <c r="Y188" s="15">
        <f t="shared" si="44"/>
        <v>0</v>
      </c>
      <c r="Z188" s="15">
        <f t="shared" si="44"/>
        <v>0</v>
      </c>
      <c r="AA188" s="15">
        <f t="shared" si="48"/>
        <v>0</v>
      </c>
      <c r="AB188" s="15">
        <f t="shared" si="45"/>
        <v>0</v>
      </c>
      <c r="AC188" s="15">
        <f t="shared" si="45"/>
        <v>0</v>
      </c>
      <c r="AD188" s="20">
        <f t="shared" si="49"/>
        <v>0</v>
      </c>
      <c r="AE188" s="20">
        <f t="shared" si="50"/>
        <v>12</v>
      </c>
    </row>
    <row r="189" spans="1:31" ht="12.75">
      <c r="A189" s="14"/>
      <c r="B189" s="15" t="s">
        <v>188</v>
      </c>
      <c r="C189" s="4" t="s">
        <v>23</v>
      </c>
      <c r="D189" s="2" t="s">
        <v>23</v>
      </c>
      <c r="E189" s="2">
        <v>226</v>
      </c>
      <c r="F189" s="15">
        <f t="shared" si="46"/>
        <v>0</v>
      </c>
      <c r="G189" s="15">
        <f t="shared" si="43"/>
        <v>0</v>
      </c>
      <c r="H189" s="15">
        <f t="shared" si="43"/>
        <v>0</v>
      </c>
      <c r="I189" s="15">
        <f t="shared" si="43"/>
        <v>0</v>
      </c>
      <c r="J189" s="15">
        <f t="shared" si="43"/>
        <v>0</v>
      </c>
      <c r="K189" s="15">
        <f t="shared" si="43"/>
        <v>0</v>
      </c>
      <c r="L189" s="15">
        <f t="shared" si="43"/>
        <v>0</v>
      </c>
      <c r="M189" s="15">
        <f t="shared" si="43"/>
        <v>0</v>
      </c>
      <c r="N189" s="15">
        <f t="shared" si="47"/>
        <v>0</v>
      </c>
      <c r="O189" s="15">
        <f t="shared" si="44"/>
        <v>0</v>
      </c>
      <c r="P189" s="15">
        <f t="shared" si="44"/>
        <v>0</v>
      </c>
      <c r="Q189" s="15">
        <f t="shared" si="44"/>
        <v>0</v>
      </c>
      <c r="R189" s="15">
        <f t="shared" si="44"/>
        <v>0</v>
      </c>
      <c r="S189" s="15">
        <f t="shared" si="44"/>
        <v>0</v>
      </c>
      <c r="T189" s="15">
        <f t="shared" si="44"/>
        <v>0</v>
      </c>
      <c r="U189" s="15">
        <f t="shared" si="44"/>
        <v>0</v>
      </c>
      <c r="V189" s="15">
        <f t="shared" si="44"/>
        <v>0</v>
      </c>
      <c r="W189" s="15">
        <f t="shared" si="44"/>
        <v>0</v>
      </c>
      <c r="X189" s="15">
        <f t="shared" si="44"/>
        <v>0</v>
      </c>
      <c r="Y189" s="15">
        <f t="shared" si="44"/>
        <v>0</v>
      </c>
      <c r="Z189" s="15">
        <f t="shared" si="44"/>
        <v>226</v>
      </c>
      <c r="AA189" s="15">
        <f t="shared" si="48"/>
        <v>0</v>
      </c>
      <c r="AB189" s="15">
        <f t="shared" si="45"/>
        <v>0</v>
      </c>
      <c r="AC189" s="15">
        <f t="shared" si="45"/>
        <v>0</v>
      </c>
      <c r="AD189" s="20">
        <f t="shared" si="49"/>
        <v>0</v>
      </c>
      <c r="AE189" s="20">
        <f t="shared" si="50"/>
        <v>0</v>
      </c>
    </row>
    <row r="190" spans="1:31" ht="12.75">
      <c r="A190" s="14"/>
      <c r="B190" s="15" t="str">
        <f aca="true" t="shared" si="51" ref="B190:B195">B189</f>
        <v>jq</v>
      </c>
      <c r="C190" s="4" t="s">
        <v>43</v>
      </c>
      <c r="D190" s="2" t="s">
        <v>23</v>
      </c>
      <c r="E190" s="2">
        <v>121</v>
      </c>
      <c r="F190" s="15">
        <f t="shared" si="46"/>
        <v>0</v>
      </c>
      <c r="G190" s="15">
        <f t="shared" si="43"/>
        <v>0</v>
      </c>
      <c r="H190" s="15">
        <f t="shared" si="43"/>
        <v>0</v>
      </c>
      <c r="I190" s="15">
        <f t="shared" si="43"/>
        <v>0</v>
      </c>
      <c r="J190" s="15">
        <f t="shared" si="43"/>
        <v>0</v>
      </c>
      <c r="K190" s="15">
        <f t="shared" si="43"/>
        <v>0</v>
      </c>
      <c r="L190" s="15">
        <f t="shared" si="43"/>
        <v>0</v>
      </c>
      <c r="M190" s="15">
        <f t="shared" si="43"/>
        <v>0</v>
      </c>
      <c r="N190" s="15">
        <f t="shared" si="47"/>
        <v>0</v>
      </c>
      <c r="O190" s="15">
        <f t="shared" si="44"/>
        <v>0</v>
      </c>
      <c r="P190" s="15">
        <f t="shared" si="44"/>
        <v>0</v>
      </c>
      <c r="Q190" s="15">
        <f t="shared" si="44"/>
        <v>0</v>
      </c>
      <c r="R190" s="15">
        <f t="shared" si="44"/>
        <v>0</v>
      </c>
      <c r="S190" s="15">
        <f t="shared" si="44"/>
        <v>0</v>
      </c>
      <c r="T190" s="15">
        <f t="shared" si="44"/>
        <v>0</v>
      </c>
      <c r="U190" s="15">
        <f t="shared" si="44"/>
        <v>0</v>
      </c>
      <c r="V190" s="15">
        <f t="shared" si="44"/>
        <v>0</v>
      </c>
      <c r="W190" s="15">
        <f t="shared" si="44"/>
        <v>0</v>
      </c>
      <c r="X190" s="15">
        <f t="shared" si="44"/>
        <v>0</v>
      </c>
      <c r="Y190" s="15">
        <f t="shared" si="44"/>
        <v>0</v>
      </c>
      <c r="Z190" s="15">
        <f t="shared" si="44"/>
        <v>121</v>
      </c>
      <c r="AA190" s="15">
        <f t="shared" si="48"/>
        <v>0</v>
      </c>
      <c r="AB190" s="15">
        <f t="shared" si="45"/>
        <v>0</v>
      </c>
      <c r="AC190" s="15">
        <f t="shared" si="45"/>
        <v>0</v>
      </c>
      <c r="AD190" s="20">
        <f t="shared" si="49"/>
        <v>0</v>
      </c>
      <c r="AE190" s="20">
        <f t="shared" si="50"/>
        <v>0</v>
      </c>
    </row>
    <row r="191" spans="1:31" ht="12.75">
      <c r="A191" s="14"/>
      <c r="B191" s="15" t="str">
        <f t="shared" si="51"/>
        <v>jq</v>
      </c>
      <c r="C191" s="4" t="s">
        <v>46</v>
      </c>
      <c r="D191" s="2" t="s">
        <v>23</v>
      </c>
      <c r="E191" s="2">
        <v>111</v>
      </c>
      <c r="F191" s="15">
        <f t="shared" si="46"/>
        <v>0</v>
      </c>
      <c r="G191" s="15">
        <f t="shared" si="43"/>
        <v>0</v>
      </c>
      <c r="H191" s="15">
        <f t="shared" si="43"/>
        <v>0</v>
      </c>
      <c r="I191" s="15">
        <f t="shared" si="43"/>
        <v>0</v>
      </c>
      <c r="J191" s="15">
        <f t="shared" si="43"/>
        <v>0</v>
      </c>
      <c r="K191" s="15">
        <f t="shared" si="43"/>
        <v>0</v>
      </c>
      <c r="L191" s="15">
        <f t="shared" si="43"/>
        <v>0</v>
      </c>
      <c r="M191" s="15">
        <f t="shared" si="43"/>
        <v>0</v>
      </c>
      <c r="N191" s="15">
        <f t="shared" si="47"/>
        <v>0</v>
      </c>
      <c r="O191" s="15">
        <f t="shared" si="44"/>
        <v>0</v>
      </c>
      <c r="P191" s="15">
        <f t="shared" si="44"/>
        <v>0</v>
      </c>
      <c r="Q191" s="15">
        <f t="shared" si="44"/>
        <v>0</v>
      </c>
      <c r="R191" s="15">
        <f t="shared" si="44"/>
        <v>0</v>
      </c>
      <c r="S191" s="15">
        <f t="shared" si="44"/>
        <v>0</v>
      </c>
      <c r="T191" s="15">
        <f t="shared" si="44"/>
        <v>0</v>
      </c>
      <c r="U191" s="15">
        <f t="shared" si="44"/>
        <v>0</v>
      </c>
      <c r="V191" s="15">
        <f t="shared" si="44"/>
        <v>0</v>
      </c>
      <c r="W191" s="15">
        <f t="shared" si="44"/>
        <v>0</v>
      </c>
      <c r="X191" s="15">
        <f t="shared" si="44"/>
        <v>0</v>
      </c>
      <c r="Y191" s="15">
        <f t="shared" si="44"/>
        <v>0</v>
      </c>
      <c r="Z191" s="15">
        <f t="shared" si="44"/>
        <v>111</v>
      </c>
      <c r="AA191" s="15">
        <f t="shared" si="48"/>
        <v>0</v>
      </c>
      <c r="AB191" s="15">
        <f t="shared" si="45"/>
        <v>0</v>
      </c>
      <c r="AC191" s="15">
        <f t="shared" si="45"/>
        <v>0</v>
      </c>
      <c r="AD191" s="20">
        <f t="shared" si="49"/>
        <v>0</v>
      </c>
      <c r="AE191" s="20">
        <f t="shared" si="50"/>
        <v>0</v>
      </c>
    </row>
    <row r="192" spans="1:31" ht="12.75">
      <c r="A192" s="14"/>
      <c r="B192" s="15" t="str">
        <f t="shared" si="51"/>
        <v>jq</v>
      </c>
      <c r="C192" s="4" t="s">
        <v>51</v>
      </c>
      <c r="D192" s="2" t="s">
        <v>23</v>
      </c>
      <c r="E192" s="2">
        <v>86</v>
      </c>
      <c r="F192" s="15">
        <f t="shared" si="46"/>
        <v>0</v>
      </c>
      <c r="G192" s="15">
        <f aca="true" t="shared" si="52" ref="G192:M201">IF(G$119=$B192,$E192,0)</f>
        <v>0</v>
      </c>
      <c r="H192" s="15">
        <f t="shared" si="52"/>
        <v>0</v>
      </c>
      <c r="I192" s="15">
        <f t="shared" si="52"/>
        <v>0</v>
      </c>
      <c r="J192" s="15">
        <f t="shared" si="52"/>
        <v>0</v>
      </c>
      <c r="K192" s="15">
        <f t="shared" si="52"/>
        <v>0</v>
      </c>
      <c r="L192" s="15">
        <f t="shared" si="52"/>
        <v>0</v>
      </c>
      <c r="M192" s="15">
        <f t="shared" si="52"/>
        <v>0</v>
      </c>
      <c r="N192" s="15">
        <f t="shared" si="47"/>
        <v>0</v>
      </c>
      <c r="O192" s="15">
        <f aca="true" t="shared" si="53" ref="O192:Z201">IF(O$119=$B192,$E192,0)</f>
        <v>0</v>
      </c>
      <c r="P192" s="15">
        <f t="shared" si="53"/>
        <v>0</v>
      </c>
      <c r="Q192" s="15">
        <f t="shared" si="53"/>
        <v>0</v>
      </c>
      <c r="R192" s="15">
        <f t="shared" si="53"/>
        <v>0</v>
      </c>
      <c r="S192" s="15">
        <f t="shared" si="53"/>
        <v>0</v>
      </c>
      <c r="T192" s="15">
        <f t="shared" si="53"/>
        <v>0</v>
      </c>
      <c r="U192" s="15">
        <f t="shared" si="53"/>
        <v>0</v>
      </c>
      <c r="V192" s="15">
        <f t="shared" si="53"/>
        <v>0</v>
      </c>
      <c r="W192" s="15">
        <f t="shared" si="53"/>
        <v>0</v>
      </c>
      <c r="X192" s="15">
        <f t="shared" si="53"/>
        <v>0</v>
      </c>
      <c r="Y192" s="15">
        <f t="shared" si="53"/>
        <v>0</v>
      </c>
      <c r="Z192" s="15">
        <f t="shared" si="53"/>
        <v>86</v>
      </c>
      <c r="AA192" s="15">
        <f t="shared" si="48"/>
        <v>0</v>
      </c>
      <c r="AB192" s="15">
        <f t="shared" si="45"/>
        <v>0</v>
      </c>
      <c r="AC192" s="15">
        <f t="shared" si="45"/>
        <v>0</v>
      </c>
      <c r="AD192" s="20">
        <f t="shared" si="49"/>
        <v>0</v>
      </c>
      <c r="AE192" s="20">
        <f t="shared" si="50"/>
        <v>0</v>
      </c>
    </row>
    <row r="193" spans="1:31" ht="12.75">
      <c r="A193" s="14"/>
      <c r="B193" s="15" t="str">
        <f t="shared" si="51"/>
        <v>jq</v>
      </c>
      <c r="C193" s="4" t="s">
        <v>63</v>
      </c>
      <c r="D193" s="2" t="s">
        <v>23</v>
      </c>
      <c r="E193" s="2">
        <v>80</v>
      </c>
      <c r="F193" s="15">
        <f t="shared" si="46"/>
        <v>0</v>
      </c>
      <c r="G193" s="15">
        <f t="shared" si="52"/>
        <v>0</v>
      </c>
      <c r="H193" s="15">
        <f t="shared" si="52"/>
        <v>0</v>
      </c>
      <c r="I193" s="15">
        <f t="shared" si="52"/>
        <v>0</v>
      </c>
      <c r="J193" s="15">
        <f t="shared" si="52"/>
        <v>0</v>
      </c>
      <c r="K193" s="15">
        <f t="shared" si="52"/>
        <v>0</v>
      </c>
      <c r="L193" s="15">
        <f t="shared" si="52"/>
        <v>0</v>
      </c>
      <c r="M193" s="15">
        <f t="shared" si="52"/>
        <v>0</v>
      </c>
      <c r="N193" s="15">
        <f t="shared" si="47"/>
        <v>0</v>
      </c>
      <c r="O193" s="15">
        <f t="shared" si="53"/>
        <v>0</v>
      </c>
      <c r="P193" s="15">
        <f t="shared" si="53"/>
        <v>0</v>
      </c>
      <c r="Q193" s="15">
        <f t="shared" si="53"/>
        <v>0</v>
      </c>
      <c r="R193" s="15">
        <f t="shared" si="53"/>
        <v>0</v>
      </c>
      <c r="S193" s="15">
        <f t="shared" si="53"/>
        <v>0</v>
      </c>
      <c r="T193" s="15">
        <f t="shared" si="53"/>
        <v>0</v>
      </c>
      <c r="U193" s="15">
        <f t="shared" si="53"/>
        <v>0</v>
      </c>
      <c r="V193" s="15">
        <f t="shared" si="53"/>
        <v>0</v>
      </c>
      <c r="W193" s="15">
        <f t="shared" si="53"/>
        <v>0</v>
      </c>
      <c r="X193" s="15">
        <f t="shared" si="53"/>
        <v>0</v>
      </c>
      <c r="Y193" s="15">
        <f t="shared" si="53"/>
        <v>0</v>
      </c>
      <c r="Z193" s="15">
        <f t="shared" si="53"/>
        <v>80</v>
      </c>
      <c r="AA193" s="15">
        <f t="shared" si="48"/>
        <v>0</v>
      </c>
      <c r="AB193" s="15">
        <f t="shared" si="45"/>
        <v>0</v>
      </c>
      <c r="AC193" s="15">
        <f t="shared" si="45"/>
        <v>0</v>
      </c>
      <c r="AD193" s="20">
        <f t="shared" si="49"/>
        <v>0</v>
      </c>
      <c r="AE193" s="20">
        <f t="shared" si="50"/>
        <v>0</v>
      </c>
    </row>
    <row r="194" spans="1:31" ht="12.75">
      <c r="A194" s="14"/>
      <c r="B194" s="15" t="str">
        <f t="shared" si="51"/>
        <v>jq</v>
      </c>
      <c r="C194" s="4" t="s">
        <v>64</v>
      </c>
      <c r="D194" s="2" t="s">
        <v>23</v>
      </c>
      <c r="E194" s="2">
        <v>79</v>
      </c>
      <c r="F194" s="15">
        <f t="shared" si="46"/>
        <v>0</v>
      </c>
      <c r="G194" s="15">
        <f t="shared" si="52"/>
        <v>0</v>
      </c>
      <c r="H194" s="15">
        <f t="shared" si="52"/>
        <v>0</v>
      </c>
      <c r="I194" s="15">
        <f t="shared" si="52"/>
        <v>0</v>
      </c>
      <c r="J194" s="15">
        <f t="shared" si="52"/>
        <v>0</v>
      </c>
      <c r="K194" s="15">
        <f t="shared" si="52"/>
        <v>0</v>
      </c>
      <c r="L194" s="15">
        <f t="shared" si="52"/>
        <v>0</v>
      </c>
      <c r="M194" s="15">
        <f t="shared" si="52"/>
        <v>0</v>
      </c>
      <c r="N194" s="15">
        <f t="shared" si="47"/>
        <v>0</v>
      </c>
      <c r="O194" s="15">
        <f t="shared" si="53"/>
        <v>0</v>
      </c>
      <c r="P194" s="15">
        <f t="shared" si="53"/>
        <v>0</v>
      </c>
      <c r="Q194" s="15">
        <f t="shared" si="53"/>
        <v>0</v>
      </c>
      <c r="R194" s="15">
        <f t="shared" si="53"/>
        <v>0</v>
      </c>
      <c r="S194" s="15">
        <f t="shared" si="53"/>
        <v>0</v>
      </c>
      <c r="T194" s="15">
        <f t="shared" si="53"/>
        <v>0</v>
      </c>
      <c r="U194" s="15">
        <f t="shared" si="53"/>
        <v>0</v>
      </c>
      <c r="V194" s="15">
        <f t="shared" si="53"/>
        <v>0</v>
      </c>
      <c r="W194" s="15">
        <f t="shared" si="53"/>
        <v>0</v>
      </c>
      <c r="X194" s="15">
        <f t="shared" si="53"/>
        <v>0</v>
      </c>
      <c r="Y194" s="15">
        <f t="shared" si="53"/>
        <v>0</v>
      </c>
      <c r="Z194" s="15">
        <f t="shared" si="53"/>
        <v>79</v>
      </c>
      <c r="AA194" s="15">
        <f t="shared" si="48"/>
        <v>0</v>
      </c>
      <c r="AB194" s="15">
        <f t="shared" si="45"/>
        <v>0</v>
      </c>
      <c r="AC194" s="15">
        <f t="shared" si="45"/>
        <v>0</v>
      </c>
      <c r="AD194" s="20">
        <f t="shared" si="49"/>
        <v>0</v>
      </c>
      <c r="AE194" s="20">
        <f t="shared" si="50"/>
        <v>0</v>
      </c>
    </row>
    <row r="195" spans="1:31" ht="12.75">
      <c r="A195" s="14"/>
      <c r="B195" s="15" t="str">
        <f t="shared" si="51"/>
        <v>jq</v>
      </c>
      <c r="C195" s="4" t="s">
        <v>105</v>
      </c>
      <c r="D195" s="2" t="s">
        <v>23</v>
      </c>
      <c r="E195" s="2">
        <v>38</v>
      </c>
      <c r="F195" s="15">
        <f t="shared" si="46"/>
        <v>0</v>
      </c>
      <c r="G195" s="15">
        <f t="shared" si="52"/>
        <v>0</v>
      </c>
      <c r="H195" s="15">
        <f t="shared" si="52"/>
        <v>0</v>
      </c>
      <c r="I195" s="15">
        <f t="shared" si="52"/>
        <v>0</v>
      </c>
      <c r="J195" s="15">
        <f t="shared" si="52"/>
        <v>0</v>
      </c>
      <c r="K195" s="15">
        <f t="shared" si="52"/>
        <v>0</v>
      </c>
      <c r="L195" s="15">
        <f t="shared" si="52"/>
        <v>0</v>
      </c>
      <c r="M195" s="15">
        <f t="shared" si="52"/>
        <v>0</v>
      </c>
      <c r="N195" s="15">
        <f t="shared" si="47"/>
        <v>0</v>
      </c>
      <c r="O195" s="15">
        <f t="shared" si="53"/>
        <v>0</v>
      </c>
      <c r="P195" s="15">
        <f t="shared" si="53"/>
        <v>0</v>
      </c>
      <c r="Q195" s="15">
        <f t="shared" si="53"/>
        <v>0</v>
      </c>
      <c r="R195" s="15">
        <f t="shared" si="53"/>
        <v>0</v>
      </c>
      <c r="S195" s="15">
        <f t="shared" si="53"/>
        <v>0</v>
      </c>
      <c r="T195" s="15">
        <f t="shared" si="53"/>
        <v>0</v>
      </c>
      <c r="U195" s="15">
        <f t="shared" si="53"/>
        <v>0</v>
      </c>
      <c r="V195" s="15">
        <f t="shared" si="53"/>
        <v>0</v>
      </c>
      <c r="W195" s="15">
        <f t="shared" si="53"/>
        <v>0</v>
      </c>
      <c r="X195" s="15">
        <f t="shared" si="53"/>
        <v>0</v>
      </c>
      <c r="Y195" s="15">
        <f t="shared" si="53"/>
        <v>0</v>
      </c>
      <c r="Z195" s="15">
        <f t="shared" si="53"/>
        <v>38</v>
      </c>
      <c r="AA195" s="15">
        <f t="shared" si="48"/>
        <v>0</v>
      </c>
      <c r="AB195" s="15">
        <f t="shared" si="45"/>
        <v>0</v>
      </c>
      <c r="AC195" s="15">
        <f t="shared" si="45"/>
        <v>0</v>
      </c>
      <c r="AD195" s="20">
        <f t="shared" si="49"/>
        <v>0</v>
      </c>
      <c r="AE195" s="20">
        <f t="shared" si="50"/>
        <v>0</v>
      </c>
    </row>
    <row r="196" spans="1:31" ht="12.75">
      <c r="A196" s="14"/>
      <c r="B196" s="15" t="s">
        <v>166</v>
      </c>
      <c r="C196" s="4" t="s">
        <v>149</v>
      </c>
      <c r="D196" s="2" t="s">
        <v>150</v>
      </c>
      <c r="E196" s="2">
        <v>14</v>
      </c>
      <c r="F196" s="15">
        <f t="shared" si="46"/>
        <v>0</v>
      </c>
      <c r="G196" s="15">
        <f t="shared" si="52"/>
        <v>0</v>
      </c>
      <c r="H196" s="15">
        <f t="shared" si="52"/>
        <v>0</v>
      </c>
      <c r="I196" s="15">
        <f t="shared" si="52"/>
        <v>0</v>
      </c>
      <c r="J196" s="15">
        <f t="shared" si="52"/>
        <v>0</v>
      </c>
      <c r="K196" s="15">
        <f t="shared" si="52"/>
        <v>0</v>
      </c>
      <c r="L196" s="15">
        <f t="shared" si="52"/>
        <v>0</v>
      </c>
      <c r="M196" s="15">
        <f t="shared" si="52"/>
        <v>0</v>
      </c>
      <c r="N196" s="15">
        <f t="shared" si="47"/>
        <v>0</v>
      </c>
      <c r="O196" s="15">
        <f t="shared" si="53"/>
        <v>0</v>
      </c>
      <c r="P196" s="15">
        <f t="shared" si="53"/>
        <v>0</v>
      </c>
      <c r="Q196" s="15">
        <f t="shared" si="53"/>
        <v>0</v>
      </c>
      <c r="R196" s="15">
        <f t="shared" si="53"/>
        <v>0</v>
      </c>
      <c r="S196" s="15">
        <f t="shared" si="53"/>
        <v>0</v>
      </c>
      <c r="T196" s="15">
        <f t="shared" si="53"/>
        <v>0</v>
      </c>
      <c r="U196" s="15">
        <f t="shared" si="53"/>
        <v>0</v>
      </c>
      <c r="V196" s="15">
        <f t="shared" si="53"/>
        <v>0</v>
      </c>
      <c r="W196" s="15">
        <f t="shared" si="53"/>
        <v>14</v>
      </c>
      <c r="X196" s="15">
        <f t="shared" si="53"/>
        <v>0</v>
      </c>
      <c r="Y196" s="15">
        <f t="shared" si="53"/>
        <v>0</v>
      </c>
      <c r="Z196" s="15">
        <f t="shared" si="53"/>
        <v>0</v>
      </c>
      <c r="AA196" s="15">
        <f t="shared" si="48"/>
        <v>0</v>
      </c>
      <c r="AB196" s="15">
        <f t="shared" si="45"/>
        <v>0</v>
      </c>
      <c r="AC196" s="15">
        <f t="shared" si="45"/>
        <v>0</v>
      </c>
      <c r="AD196" s="20">
        <f t="shared" si="49"/>
        <v>0</v>
      </c>
      <c r="AE196" s="20">
        <f t="shared" si="50"/>
        <v>0</v>
      </c>
    </row>
    <row r="197" spans="1:31" ht="12.75">
      <c r="A197" s="14" t="s">
        <v>159</v>
      </c>
      <c r="B197" s="15" t="s">
        <v>203</v>
      </c>
      <c r="C197" s="4" t="s">
        <v>91</v>
      </c>
      <c r="D197" s="2" t="s">
        <v>92</v>
      </c>
      <c r="E197" s="2">
        <v>48</v>
      </c>
      <c r="F197" s="15">
        <f t="shared" si="46"/>
        <v>0</v>
      </c>
      <c r="G197" s="15">
        <f t="shared" si="52"/>
        <v>0</v>
      </c>
      <c r="H197" s="15">
        <f t="shared" si="52"/>
        <v>0</v>
      </c>
      <c r="I197" s="15">
        <f t="shared" si="52"/>
        <v>0</v>
      </c>
      <c r="J197" s="15">
        <f t="shared" si="52"/>
        <v>48</v>
      </c>
      <c r="K197" s="15">
        <f t="shared" si="52"/>
        <v>0</v>
      </c>
      <c r="L197" s="15">
        <f t="shared" si="52"/>
        <v>0</v>
      </c>
      <c r="M197" s="15">
        <f t="shared" si="52"/>
        <v>0</v>
      </c>
      <c r="N197" s="15">
        <f t="shared" si="47"/>
        <v>0</v>
      </c>
      <c r="O197" s="15">
        <f t="shared" si="53"/>
        <v>0</v>
      </c>
      <c r="P197" s="15">
        <f t="shared" si="53"/>
        <v>0</v>
      </c>
      <c r="Q197" s="15">
        <f t="shared" si="53"/>
        <v>0</v>
      </c>
      <c r="R197" s="15">
        <f t="shared" si="53"/>
        <v>0</v>
      </c>
      <c r="S197" s="15">
        <f t="shared" si="53"/>
        <v>0</v>
      </c>
      <c r="T197" s="15">
        <f t="shared" si="53"/>
        <v>0</v>
      </c>
      <c r="U197" s="15">
        <f t="shared" si="53"/>
        <v>0</v>
      </c>
      <c r="V197" s="15">
        <f t="shared" si="53"/>
        <v>0</v>
      </c>
      <c r="W197" s="15">
        <f t="shared" si="53"/>
        <v>0</v>
      </c>
      <c r="X197" s="15">
        <f t="shared" si="53"/>
        <v>0</v>
      </c>
      <c r="Y197" s="15">
        <f t="shared" si="53"/>
        <v>0</v>
      </c>
      <c r="Z197" s="15">
        <f t="shared" si="53"/>
        <v>0</v>
      </c>
      <c r="AA197" s="15">
        <f t="shared" si="48"/>
        <v>0</v>
      </c>
      <c r="AB197" s="15">
        <f t="shared" si="45"/>
        <v>0</v>
      </c>
      <c r="AC197" s="15">
        <f t="shared" si="45"/>
        <v>0</v>
      </c>
      <c r="AD197" s="20">
        <f t="shared" si="49"/>
        <v>0</v>
      </c>
      <c r="AE197" s="20">
        <f t="shared" si="50"/>
        <v>48</v>
      </c>
    </row>
    <row r="198" spans="1:31" ht="12.75">
      <c r="A198" s="14" t="s">
        <v>159</v>
      </c>
      <c r="B198" s="15" t="s">
        <v>198</v>
      </c>
      <c r="C198" s="4" t="s">
        <v>140</v>
      </c>
      <c r="D198" s="2" t="s">
        <v>141</v>
      </c>
      <c r="E198" s="2">
        <v>23</v>
      </c>
      <c r="F198" s="15">
        <f t="shared" si="46"/>
        <v>0</v>
      </c>
      <c r="G198" s="15">
        <f t="shared" si="52"/>
        <v>0</v>
      </c>
      <c r="H198" s="15">
        <f t="shared" si="52"/>
        <v>0</v>
      </c>
      <c r="I198" s="15">
        <f t="shared" si="52"/>
        <v>0</v>
      </c>
      <c r="J198" s="15">
        <f t="shared" si="52"/>
        <v>0</v>
      </c>
      <c r="K198" s="15">
        <f t="shared" si="52"/>
        <v>0</v>
      </c>
      <c r="L198" s="15">
        <f t="shared" si="52"/>
        <v>23</v>
      </c>
      <c r="M198" s="15">
        <f t="shared" si="52"/>
        <v>0</v>
      </c>
      <c r="N198" s="15">
        <f t="shared" si="47"/>
        <v>0</v>
      </c>
      <c r="O198" s="15">
        <f t="shared" si="53"/>
        <v>0</v>
      </c>
      <c r="P198" s="15">
        <f t="shared" si="53"/>
        <v>0</v>
      </c>
      <c r="Q198" s="15">
        <f t="shared" si="53"/>
        <v>0</v>
      </c>
      <c r="R198" s="15">
        <f t="shared" si="53"/>
        <v>0</v>
      </c>
      <c r="S198" s="15">
        <f t="shared" si="53"/>
        <v>0</v>
      </c>
      <c r="T198" s="15">
        <f t="shared" si="53"/>
        <v>0</v>
      </c>
      <c r="U198" s="15">
        <f t="shared" si="53"/>
        <v>0</v>
      </c>
      <c r="V198" s="15">
        <f t="shared" si="53"/>
        <v>0</v>
      </c>
      <c r="W198" s="15">
        <f t="shared" si="53"/>
        <v>0</v>
      </c>
      <c r="X198" s="15">
        <f t="shared" si="53"/>
        <v>0</v>
      </c>
      <c r="Y198" s="15">
        <f t="shared" si="53"/>
        <v>0</v>
      </c>
      <c r="Z198" s="15">
        <f t="shared" si="53"/>
        <v>0</v>
      </c>
      <c r="AA198" s="15">
        <f t="shared" si="48"/>
        <v>0</v>
      </c>
      <c r="AB198" s="15">
        <f t="shared" si="45"/>
        <v>0</v>
      </c>
      <c r="AC198" s="15">
        <f t="shared" si="45"/>
        <v>0</v>
      </c>
      <c r="AD198" s="20">
        <f t="shared" si="49"/>
        <v>0</v>
      </c>
      <c r="AE198" s="20">
        <f t="shared" si="50"/>
        <v>23</v>
      </c>
    </row>
    <row r="199" spans="1:31" ht="12.75">
      <c r="A199" s="14" t="s">
        <v>159</v>
      </c>
      <c r="B199" s="15" t="s">
        <v>163</v>
      </c>
      <c r="C199" s="4" t="s">
        <v>6</v>
      </c>
      <c r="D199" s="2" t="s">
        <v>7</v>
      </c>
      <c r="E199" s="2">
        <v>583</v>
      </c>
      <c r="F199" s="15">
        <f t="shared" si="46"/>
        <v>0</v>
      </c>
      <c r="G199" s="15">
        <f t="shared" si="52"/>
        <v>0</v>
      </c>
      <c r="H199" s="15">
        <f t="shared" si="52"/>
        <v>0</v>
      </c>
      <c r="I199" s="15">
        <f t="shared" si="52"/>
        <v>0</v>
      </c>
      <c r="J199" s="15">
        <f t="shared" si="52"/>
        <v>0</v>
      </c>
      <c r="K199" s="15">
        <f t="shared" si="52"/>
        <v>0</v>
      </c>
      <c r="L199" s="15">
        <f t="shared" si="52"/>
        <v>0</v>
      </c>
      <c r="M199" s="15">
        <f t="shared" si="52"/>
        <v>0</v>
      </c>
      <c r="N199" s="15">
        <f t="shared" si="47"/>
        <v>0</v>
      </c>
      <c r="O199" s="15">
        <f t="shared" si="53"/>
        <v>0</v>
      </c>
      <c r="P199" s="15">
        <f t="shared" si="53"/>
        <v>0</v>
      </c>
      <c r="Q199" s="15">
        <f t="shared" si="53"/>
        <v>0</v>
      </c>
      <c r="R199" s="15">
        <f t="shared" si="53"/>
        <v>0</v>
      </c>
      <c r="S199" s="15">
        <f t="shared" si="53"/>
        <v>0</v>
      </c>
      <c r="T199" s="15">
        <f t="shared" si="53"/>
        <v>0</v>
      </c>
      <c r="U199" s="15">
        <f t="shared" si="53"/>
        <v>0</v>
      </c>
      <c r="V199" s="15">
        <f t="shared" si="53"/>
        <v>0</v>
      </c>
      <c r="W199" s="15">
        <f t="shared" si="53"/>
        <v>0</v>
      </c>
      <c r="X199" s="15">
        <f t="shared" si="53"/>
        <v>0</v>
      </c>
      <c r="Y199" s="15">
        <f t="shared" si="53"/>
        <v>0</v>
      </c>
      <c r="Z199" s="15">
        <f t="shared" si="53"/>
        <v>0</v>
      </c>
      <c r="AA199" s="15">
        <f t="shared" si="48"/>
        <v>0</v>
      </c>
      <c r="AB199" s="15">
        <f t="shared" si="45"/>
        <v>0</v>
      </c>
      <c r="AC199" s="15">
        <f t="shared" si="45"/>
        <v>0</v>
      </c>
      <c r="AD199" s="20">
        <f t="shared" si="49"/>
        <v>0</v>
      </c>
      <c r="AE199" s="20">
        <f t="shared" si="50"/>
        <v>583</v>
      </c>
    </row>
    <row r="200" spans="1:31" ht="12.75">
      <c r="A200" s="14"/>
      <c r="B200" s="15" t="s">
        <v>172</v>
      </c>
      <c r="C200" s="4" t="s">
        <v>122</v>
      </c>
      <c r="D200" s="2" t="s">
        <v>123</v>
      </c>
      <c r="E200" s="2">
        <v>29</v>
      </c>
      <c r="F200" s="15">
        <f t="shared" si="46"/>
        <v>0</v>
      </c>
      <c r="G200" s="15">
        <f t="shared" si="52"/>
        <v>0</v>
      </c>
      <c r="H200" s="15">
        <f t="shared" si="52"/>
        <v>0</v>
      </c>
      <c r="I200" s="15">
        <f t="shared" si="52"/>
        <v>0</v>
      </c>
      <c r="J200" s="15">
        <f t="shared" si="52"/>
        <v>0</v>
      </c>
      <c r="K200" s="15">
        <f t="shared" si="52"/>
        <v>0</v>
      </c>
      <c r="L200" s="15">
        <f t="shared" si="52"/>
        <v>0</v>
      </c>
      <c r="M200" s="15">
        <f t="shared" si="52"/>
        <v>0</v>
      </c>
      <c r="N200" s="15">
        <f t="shared" si="47"/>
        <v>0</v>
      </c>
      <c r="O200" s="15">
        <f t="shared" si="53"/>
        <v>0</v>
      </c>
      <c r="P200" s="15">
        <f t="shared" si="53"/>
        <v>0</v>
      </c>
      <c r="Q200" s="15">
        <f t="shared" si="53"/>
        <v>0</v>
      </c>
      <c r="R200" s="15">
        <f t="shared" si="53"/>
        <v>0</v>
      </c>
      <c r="S200" s="15">
        <f t="shared" si="53"/>
        <v>0</v>
      </c>
      <c r="T200" s="15">
        <f t="shared" si="53"/>
        <v>0</v>
      </c>
      <c r="U200" s="15">
        <f t="shared" si="53"/>
        <v>0</v>
      </c>
      <c r="V200" s="15">
        <f t="shared" si="53"/>
        <v>0</v>
      </c>
      <c r="W200" s="15">
        <f t="shared" si="53"/>
        <v>0</v>
      </c>
      <c r="X200" s="15">
        <f t="shared" si="53"/>
        <v>0</v>
      </c>
      <c r="Y200" s="15">
        <f t="shared" si="53"/>
        <v>29</v>
      </c>
      <c r="Z200" s="15">
        <f t="shared" si="53"/>
        <v>0</v>
      </c>
      <c r="AA200" s="15">
        <f t="shared" si="48"/>
        <v>0</v>
      </c>
      <c r="AB200" s="15">
        <f t="shared" si="45"/>
        <v>0</v>
      </c>
      <c r="AC200" s="15">
        <f t="shared" si="45"/>
        <v>0</v>
      </c>
      <c r="AD200" s="20">
        <f t="shared" si="49"/>
        <v>0</v>
      </c>
      <c r="AE200" s="20">
        <f t="shared" si="50"/>
        <v>0</v>
      </c>
    </row>
    <row r="201" spans="1:31" ht="12.75">
      <c r="A201" s="14"/>
      <c r="B201" s="15" t="s">
        <v>168</v>
      </c>
      <c r="C201" s="4" t="s">
        <v>74</v>
      </c>
      <c r="D201" s="2" t="s">
        <v>75</v>
      </c>
      <c r="E201" s="2">
        <v>62</v>
      </c>
      <c r="F201" s="15">
        <f t="shared" si="46"/>
        <v>0</v>
      </c>
      <c r="G201" s="15">
        <f t="shared" si="52"/>
        <v>0</v>
      </c>
      <c r="H201" s="15">
        <f t="shared" si="52"/>
        <v>0</v>
      </c>
      <c r="I201" s="15">
        <f t="shared" si="52"/>
        <v>0</v>
      </c>
      <c r="J201" s="15">
        <f t="shared" si="52"/>
        <v>0</v>
      </c>
      <c r="K201" s="15">
        <f t="shared" si="52"/>
        <v>0</v>
      </c>
      <c r="L201" s="15">
        <f t="shared" si="52"/>
        <v>0</v>
      </c>
      <c r="M201" s="15">
        <f t="shared" si="52"/>
        <v>0</v>
      </c>
      <c r="N201" s="15">
        <f t="shared" si="47"/>
        <v>0</v>
      </c>
      <c r="O201" s="15">
        <f t="shared" si="53"/>
        <v>0</v>
      </c>
      <c r="P201" s="15">
        <f t="shared" si="53"/>
        <v>0</v>
      </c>
      <c r="Q201" s="15">
        <f t="shared" si="53"/>
        <v>0</v>
      </c>
      <c r="R201" s="15">
        <f t="shared" si="53"/>
        <v>0</v>
      </c>
      <c r="S201" s="15">
        <f t="shared" si="53"/>
        <v>0</v>
      </c>
      <c r="T201" s="15">
        <f t="shared" si="53"/>
        <v>0</v>
      </c>
      <c r="U201" s="15">
        <f t="shared" si="53"/>
        <v>0</v>
      </c>
      <c r="V201" s="15">
        <f t="shared" si="53"/>
        <v>0</v>
      </c>
      <c r="W201" s="15">
        <f t="shared" si="53"/>
        <v>0</v>
      </c>
      <c r="X201" s="15">
        <f t="shared" si="53"/>
        <v>0</v>
      </c>
      <c r="Y201" s="15">
        <f t="shared" si="53"/>
        <v>0</v>
      </c>
      <c r="Z201" s="15">
        <f t="shared" si="53"/>
        <v>0</v>
      </c>
      <c r="AA201" s="15">
        <f t="shared" si="48"/>
        <v>0</v>
      </c>
      <c r="AB201" s="15">
        <f t="shared" si="45"/>
        <v>0</v>
      </c>
      <c r="AC201" s="15">
        <f t="shared" si="45"/>
        <v>0</v>
      </c>
      <c r="AD201" s="20">
        <f t="shared" si="49"/>
        <v>0</v>
      </c>
      <c r="AE201" s="20">
        <f t="shared" si="50"/>
        <v>0</v>
      </c>
    </row>
    <row r="202" spans="1:31" ht="12.75">
      <c r="A202" s="14"/>
      <c r="B202" s="15" t="s">
        <v>172</v>
      </c>
      <c r="C202" s="4" t="s">
        <v>98</v>
      </c>
      <c r="D202" s="2" t="s">
        <v>99</v>
      </c>
      <c r="E202" s="2">
        <v>40</v>
      </c>
      <c r="F202" s="15">
        <f t="shared" si="46"/>
        <v>0</v>
      </c>
      <c r="G202" s="15">
        <f aca="true" t="shared" si="54" ref="G202:M211">IF(G$119=$B202,$E202,0)</f>
        <v>0</v>
      </c>
      <c r="H202" s="15">
        <f t="shared" si="54"/>
        <v>0</v>
      </c>
      <c r="I202" s="15">
        <f t="shared" si="54"/>
        <v>0</v>
      </c>
      <c r="J202" s="15">
        <f t="shared" si="54"/>
        <v>0</v>
      </c>
      <c r="K202" s="15">
        <f t="shared" si="54"/>
        <v>0</v>
      </c>
      <c r="L202" s="15">
        <f t="shared" si="54"/>
        <v>0</v>
      </c>
      <c r="M202" s="15">
        <f t="shared" si="54"/>
        <v>0</v>
      </c>
      <c r="N202" s="15">
        <f t="shared" si="47"/>
        <v>0</v>
      </c>
      <c r="O202" s="15">
        <f aca="true" t="shared" si="55" ref="O202:Z211">IF(O$119=$B202,$E202,0)</f>
        <v>0</v>
      </c>
      <c r="P202" s="15">
        <f t="shared" si="55"/>
        <v>0</v>
      </c>
      <c r="Q202" s="15">
        <f t="shared" si="55"/>
        <v>0</v>
      </c>
      <c r="R202" s="15">
        <f t="shared" si="55"/>
        <v>0</v>
      </c>
      <c r="S202" s="15">
        <f t="shared" si="55"/>
        <v>0</v>
      </c>
      <c r="T202" s="15">
        <f t="shared" si="55"/>
        <v>0</v>
      </c>
      <c r="U202" s="15">
        <f t="shared" si="55"/>
        <v>0</v>
      </c>
      <c r="V202" s="15">
        <f t="shared" si="55"/>
        <v>0</v>
      </c>
      <c r="W202" s="15">
        <f t="shared" si="55"/>
        <v>0</v>
      </c>
      <c r="X202" s="15">
        <f t="shared" si="55"/>
        <v>0</v>
      </c>
      <c r="Y202" s="15">
        <f t="shared" si="55"/>
        <v>40</v>
      </c>
      <c r="Z202" s="15">
        <f t="shared" si="55"/>
        <v>0</v>
      </c>
      <c r="AA202" s="15">
        <f t="shared" si="48"/>
        <v>0</v>
      </c>
      <c r="AB202" s="15">
        <f aca="true" t="shared" si="56" ref="AB202:AC221">IF(AB$119=$B202,$E202,0)</f>
        <v>0</v>
      </c>
      <c r="AC202" s="15">
        <f t="shared" si="56"/>
        <v>0</v>
      </c>
      <c r="AD202" s="20">
        <f t="shared" si="49"/>
        <v>0</v>
      </c>
      <c r="AE202" s="20">
        <f t="shared" si="50"/>
        <v>0</v>
      </c>
    </row>
    <row r="203" spans="1:31" ht="12.75">
      <c r="A203" s="14"/>
      <c r="B203" s="15" t="s">
        <v>166</v>
      </c>
      <c r="C203" s="4" t="s">
        <v>16</v>
      </c>
      <c r="D203" s="2" t="s">
        <v>17</v>
      </c>
      <c r="E203" s="2">
        <v>334</v>
      </c>
      <c r="F203" s="15">
        <f t="shared" si="46"/>
        <v>0</v>
      </c>
      <c r="G203" s="15">
        <f t="shared" si="54"/>
        <v>0</v>
      </c>
      <c r="H203" s="15">
        <f t="shared" si="54"/>
        <v>0</v>
      </c>
      <c r="I203" s="15">
        <f t="shared" si="54"/>
        <v>0</v>
      </c>
      <c r="J203" s="15">
        <f t="shared" si="54"/>
        <v>0</v>
      </c>
      <c r="K203" s="15">
        <f t="shared" si="54"/>
        <v>0</v>
      </c>
      <c r="L203" s="15">
        <f t="shared" si="54"/>
        <v>0</v>
      </c>
      <c r="M203" s="15">
        <f t="shared" si="54"/>
        <v>0</v>
      </c>
      <c r="N203" s="15">
        <f t="shared" si="47"/>
        <v>0</v>
      </c>
      <c r="O203" s="15">
        <f t="shared" si="55"/>
        <v>0</v>
      </c>
      <c r="P203" s="15">
        <f t="shared" si="55"/>
        <v>0</v>
      </c>
      <c r="Q203" s="15">
        <f t="shared" si="55"/>
        <v>0</v>
      </c>
      <c r="R203" s="15">
        <f t="shared" si="55"/>
        <v>0</v>
      </c>
      <c r="S203" s="15">
        <f t="shared" si="55"/>
        <v>0</v>
      </c>
      <c r="T203" s="15">
        <f t="shared" si="55"/>
        <v>0</v>
      </c>
      <c r="U203" s="15">
        <f t="shared" si="55"/>
        <v>0</v>
      </c>
      <c r="V203" s="15">
        <f t="shared" si="55"/>
        <v>0</v>
      </c>
      <c r="W203" s="15">
        <f t="shared" si="55"/>
        <v>334</v>
      </c>
      <c r="X203" s="15">
        <f t="shared" si="55"/>
        <v>0</v>
      </c>
      <c r="Y203" s="15">
        <f t="shared" si="55"/>
        <v>0</v>
      </c>
      <c r="Z203" s="15">
        <f t="shared" si="55"/>
        <v>0</v>
      </c>
      <c r="AA203" s="15">
        <f t="shared" si="48"/>
        <v>0</v>
      </c>
      <c r="AB203" s="15">
        <f t="shared" si="56"/>
        <v>0</v>
      </c>
      <c r="AC203" s="15">
        <f t="shared" si="56"/>
        <v>0</v>
      </c>
      <c r="AD203" s="20">
        <f t="shared" si="49"/>
        <v>0</v>
      </c>
      <c r="AE203" s="20">
        <f t="shared" si="50"/>
        <v>0</v>
      </c>
    </row>
    <row r="204" spans="1:31" ht="12.75">
      <c r="A204" s="14"/>
      <c r="B204" s="15" t="s">
        <v>163</v>
      </c>
      <c r="C204" s="4" t="s">
        <v>61</v>
      </c>
      <c r="D204" s="2" t="s">
        <v>62</v>
      </c>
      <c r="E204" s="2">
        <v>80</v>
      </c>
      <c r="F204" s="15">
        <f t="shared" si="46"/>
        <v>0</v>
      </c>
      <c r="G204" s="15">
        <f t="shared" si="54"/>
        <v>0</v>
      </c>
      <c r="H204" s="15">
        <f t="shared" si="54"/>
        <v>0</v>
      </c>
      <c r="I204" s="15">
        <f t="shared" si="54"/>
        <v>0</v>
      </c>
      <c r="J204" s="15">
        <f t="shared" si="54"/>
        <v>0</v>
      </c>
      <c r="K204" s="15">
        <f t="shared" si="54"/>
        <v>0</v>
      </c>
      <c r="L204" s="15">
        <f t="shared" si="54"/>
        <v>0</v>
      </c>
      <c r="M204" s="15">
        <f t="shared" si="54"/>
        <v>0</v>
      </c>
      <c r="N204" s="15">
        <f t="shared" si="47"/>
        <v>0</v>
      </c>
      <c r="O204" s="15">
        <f t="shared" si="55"/>
        <v>0</v>
      </c>
      <c r="P204" s="15">
        <f t="shared" si="55"/>
        <v>0</v>
      </c>
      <c r="Q204" s="15">
        <f t="shared" si="55"/>
        <v>0</v>
      </c>
      <c r="R204" s="15">
        <f t="shared" si="55"/>
        <v>0</v>
      </c>
      <c r="S204" s="15">
        <f t="shared" si="55"/>
        <v>0</v>
      </c>
      <c r="T204" s="15">
        <f t="shared" si="55"/>
        <v>0</v>
      </c>
      <c r="U204" s="15">
        <f t="shared" si="55"/>
        <v>0</v>
      </c>
      <c r="V204" s="15">
        <f t="shared" si="55"/>
        <v>0</v>
      </c>
      <c r="W204" s="15">
        <f t="shared" si="55"/>
        <v>0</v>
      </c>
      <c r="X204" s="15">
        <f t="shared" si="55"/>
        <v>0</v>
      </c>
      <c r="Y204" s="15">
        <f t="shared" si="55"/>
        <v>0</v>
      </c>
      <c r="Z204" s="15">
        <f t="shared" si="55"/>
        <v>0</v>
      </c>
      <c r="AA204" s="15">
        <f t="shared" si="48"/>
        <v>0</v>
      </c>
      <c r="AB204" s="15">
        <f t="shared" si="56"/>
        <v>0</v>
      </c>
      <c r="AC204" s="15">
        <f t="shared" si="56"/>
        <v>0</v>
      </c>
      <c r="AD204" s="20">
        <f t="shared" si="49"/>
        <v>0</v>
      </c>
      <c r="AE204" s="20">
        <f t="shared" si="50"/>
        <v>0</v>
      </c>
    </row>
    <row r="205" spans="1:31" ht="12.75">
      <c r="A205" s="14"/>
      <c r="B205" s="15" t="s">
        <v>163</v>
      </c>
      <c r="C205" s="4" t="s">
        <v>79</v>
      </c>
      <c r="D205" s="2" t="s">
        <v>62</v>
      </c>
      <c r="E205" s="2">
        <v>59</v>
      </c>
      <c r="F205" s="15">
        <f t="shared" si="46"/>
        <v>0</v>
      </c>
      <c r="G205" s="15">
        <f t="shared" si="54"/>
        <v>0</v>
      </c>
      <c r="H205" s="15">
        <f t="shared" si="54"/>
        <v>0</v>
      </c>
      <c r="I205" s="15">
        <f t="shared" si="54"/>
        <v>0</v>
      </c>
      <c r="J205" s="15">
        <f t="shared" si="54"/>
        <v>0</v>
      </c>
      <c r="K205" s="15">
        <f t="shared" si="54"/>
        <v>0</v>
      </c>
      <c r="L205" s="15">
        <f t="shared" si="54"/>
        <v>0</v>
      </c>
      <c r="M205" s="15">
        <f t="shared" si="54"/>
        <v>0</v>
      </c>
      <c r="N205" s="15">
        <f t="shared" si="47"/>
        <v>0</v>
      </c>
      <c r="O205" s="15">
        <f t="shared" si="55"/>
        <v>0</v>
      </c>
      <c r="P205" s="15">
        <f t="shared" si="55"/>
        <v>0</v>
      </c>
      <c r="Q205" s="15">
        <f t="shared" si="55"/>
        <v>0</v>
      </c>
      <c r="R205" s="15">
        <f t="shared" si="55"/>
        <v>0</v>
      </c>
      <c r="S205" s="15">
        <f t="shared" si="55"/>
        <v>0</v>
      </c>
      <c r="T205" s="15">
        <f t="shared" si="55"/>
        <v>0</v>
      </c>
      <c r="U205" s="15">
        <f t="shared" si="55"/>
        <v>0</v>
      </c>
      <c r="V205" s="15">
        <f t="shared" si="55"/>
        <v>0</v>
      </c>
      <c r="W205" s="15">
        <f t="shared" si="55"/>
        <v>0</v>
      </c>
      <c r="X205" s="15">
        <f t="shared" si="55"/>
        <v>0</v>
      </c>
      <c r="Y205" s="15">
        <f t="shared" si="55"/>
        <v>0</v>
      </c>
      <c r="Z205" s="15">
        <f t="shared" si="55"/>
        <v>0</v>
      </c>
      <c r="AA205" s="15">
        <f t="shared" si="48"/>
        <v>0</v>
      </c>
      <c r="AB205" s="15">
        <f t="shared" si="56"/>
        <v>0</v>
      </c>
      <c r="AC205" s="15">
        <f t="shared" si="56"/>
        <v>0</v>
      </c>
      <c r="AD205" s="20">
        <f t="shared" si="49"/>
        <v>0</v>
      </c>
      <c r="AE205" s="20">
        <f t="shared" si="50"/>
        <v>0</v>
      </c>
    </row>
    <row r="206" spans="1:31" ht="12.75">
      <c r="A206" s="14" t="s">
        <v>159</v>
      </c>
      <c r="B206" s="15" t="s">
        <v>187</v>
      </c>
      <c r="C206" s="4" t="s">
        <v>85</v>
      </c>
      <c r="D206" s="2" t="s">
        <v>86</v>
      </c>
      <c r="E206" s="2">
        <v>54</v>
      </c>
      <c r="F206" s="15">
        <f t="shared" si="46"/>
        <v>0</v>
      </c>
      <c r="G206" s="15">
        <f t="shared" si="54"/>
        <v>0</v>
      </c>
      <c r="H206" s="15">
        <f t="shared" si="54"/>
        <v>0</v>
      </c>
      <c r="I206" s="15">
        <f t="shared" si="54"/>
        <v>0</v>
      </c>
      <c r="J206" s="15">
        <f t="shared" si="54"/>
        <v>0</v>
      </c>
      <c r="K206" s="15">
        <f t="shared" si="54"/>
        <v>0</v>
      </c>
      <c r="L206" s="15">
        <f t="shared" si="54"/>
        <v>0</v>
      </c>
      <c r="M206" s="15">
        <f t="shared" si="54"/>
        <v>0</v>
      </c>
      <c r="N206" s="15">
        <f t="shared" si="47"/>
        <v>0</v>
      </c>
      <c r="O206" s="15">
        <f t="shared" si="55"/>
        <v>0</v>
      </c>
      <c r="P206" s="15">
        <f t="shared" si="55"/>
        <v>0</v>
      </c>
      <c r="Q206" s="15">
        <f t="shared" si="55"/>
        <v>0</v>
      </c>
      <c r="R206" s="15">
        <f t="shared" si="55"/>
        <v>0</v>
      </c>
      <c r="S206" s="15">
        <f t="shared" si="55"/>
        <v>0</v>
      </c>
      <c r="T206" s="15">
        <f t="shared" si="55"/>
        <v>0</v>
      </c>
      <c r="U206" s="15">
        <f t="shared" si="55"/>
        <v>0</v>
      </c>
      <c r="V206" s="15">
        <f t="shared" si="55"/>
        <v>0</v>
      </c>
      <c r="W206" s="15">
        <f t="shared" si="55"/>
        <v>0</v>
      </c>
      <c r="X206" s="15">
        <f t="shared" si="55"/>
        <v>0</v>
      </c>
      <c r="Y206" s="15">
        <f t="shared" si="55"/>
        <v>0</v>
      </c>
      <c r="Z206" s="15">
        <f t="shared" si="55"/>
        <v>0</v>
      </c>
      <c r="AA206" s="15">
        <f t="shared" si="48"/>
        <v>0</v>
      </c>
      <c r="AB206" s="15">
        <f t="shared" si="56"/>
        <v>0</v>
      </c>
      <c r="AC206" s="15">
        <f t="shared" si="56"/>
        <v>0</v>
      </c>
      <c r="AD206" s="20">
        <f t="shared" si="49"/>
        <v>0</v>
      </c>
      <c r="AE206" s="20">
        <f t="shared" si="50"/>
        <v>54</v>
      </c>
    </row>
    <row r="207" spans="1:31" ht="12.75">
      <c r="A207" s="14"/>
      <c r="B207" s="15" t="s">
        <v>166</v>
      </c>
      <c r="C207" s="4" t="s">
        <v>52</v>
      </c>
      <c r="D207" s="2" t="s">
        <v>53</v>
      </c>
      <c r="E207" s="2">
        <v>86</v>
      </c>
      <c r="F207" s="15">
        <f t="shared" si="46"/>
        <v>0</v>
      </c>
      <c r="G207" s="15">
        <f t="shared" si="54"/>
        <v>0</v>
      </c>
      <c r="H207" s="15">
        <f t="shared" si="54"/>
        <v>0</v>
      </c>
      <c r="I207" s="15">
        <f t="shared" si="54"/>
        <v>0</v>
      </c>
      <c r="J207" s="15">
        <f t="shared" si="54"/>
        <v>0</v>
      </c>
      <c r="K207" s="15">
        <f t="shared" si="54"/>
        <v>0</v>
      </c>
      <c r="L207" s="15">
        <f t="shared" si="54"/>
        <v>0</v>
      </c>
      <c r="M207" s="15">
        <f t="shared" si="54"/>
        <v>0</v>
      </c>
      <c r="N207" s="15">
        <f t="shared" si="47"/>
        <v>0</v>
      </c>
      <c r="O207" s="15">
        <f t="shared" si="55"/>
        <v>0</v>
      </c>
      <c r="P207" s="15">
        <f t="shared" si="55"/>
        <v>0</v>
      </c>
      <c r="Q207" s="15">
        <f t="shared" si="55"/>
        <v>0</v>
      </c>
      <c r="R207" s="15">
        <f t="shared" si="55"/>
        <v>0</v>
      </c>
      <c r="S207" s="15">
        <f t="shared" si="55"/>
        <v>0</v>
      </c>
      <c r="T207" s="15">
        <f t="shared" si="55"/>
        <v>0</v>
      </c>
      <c r="U207" s="15">
        <f t="shared" si="55"/>
        <v>0</v>
      </c>
      <c r="V207" s="15">
        <f t="shared" si="55"/>
        <v>0</v>
      </c>
      <c r="W207" s="15">
        <f t="shared" si="55"/>
        <v>86</v>
      </c>
      <c r="X207" s="15">
        <f t="shared" si="55"/>
        <v>0</v>
      </c>
      <c r="Y207" s="15">
        <f t="shared" si="55"/>
        <v>0</v>
      </c>
      <c r="Z207" s="15">
        <f t="shared" si="55"/>
        <v>0</v>
      </c>
      <c r="AA207" s="15">
        <f t="shared" si="48"/>
        <v>0</v>
      </c>
      <c r="AB207" s="15">
        <f t="shared" si="56"/>
        <v>0</v>
      </c>
      <c r="AC207" s="15">
        <f t="shared" si="56"/>
        <v>0</v>
      </c>
      <c r="AD207" s="20">
        <f t="shared" si="49"/>
        <v>0</v>
      </c>
      <c r="AE207" s="20">
        <f t="shared" si="50"/>
        <v>0</v>
      </c>
    </row>
    <row r="208" spans="1:31" ht="12.75">
      <c r="A208" s="14"/>
      <c r="B208" s="15" t="s">
        <v>166</v>
      </c>
      <c r="C208" s="4" t="s">
        <v>69</v>
      </c>
      <c r="D208" s="2" t="s">
        <v>53</v>
      </c>
      <c r="E208" s="2">
        <v>71</v>
      </c>
      <c r="F208" s="15">
        <f t="shared" si="46"/>
        <v>0</v>
      </c>
      <c r="G208" s="15">
        <f t="shared" si="54"/>
        <v>0</v>
      </c>
      <c r="H208" s="15">
        <f t="shared" si="54"/>
        <v>0</v>
      </c>
      <c r="I208" s="15">
        <f t="shared" si="54"/>
        <v>0</v>
      </c>
      <c r="J208" s="15">
        <f t="shared" si="54"/>
        <v>0</v>
      </c>
      <c r="K208" s="15">
        <f t="shared" si="54"/>
        <v>0</v>
      </c>
      <c r="L208" s="15">
        <f t="shared" si="54"/>
        <v>0</v>
      </c>
      <c r="M208" s="15">
        <f t="shared" si="54"/>
        <v>0</v>
      </c>
      <c r="N208" s="15">
        <f t="shared" si="47"/>
        <v>0</v>
      </c>
      <c r="O208" s="15">
        <f t="shared" si="55"/>
        <v>0</v>
      </c>
      <c r="P208" s="15">
        <f t="shared" si="55"/>
        <v>0</v>
      </c>
      <c r="Q208" s="15">
        <f t="shared" si="55"/>
        <v>0</v>
      </c>
      <c r="R208" s="15">
        <f t="shared" si="55"/>
        <v>0</v>
      </c>
      <c r="S208" s="15">
        <f t="shared" si="55"/>
        <v>0</v>
      </c>
      <c r="T208" s="15">
        <f t="shared" si="55"/>
        <v>0</v>
      </c>
      <c r="U208" s="15">
        <f t="shared" si="55"/>
        <v>0</v>
      </c>
      <c r="V208" s="15">
        <f t="shared" si="55"/>
        <v>0</v>
      </c>
      <c r="W208" s="15">
        <f t="shared" si="55"/>
        <v>71</v>
      </c>
      <c r="X208" s="15">
        <f t="shared" si="55"/>
        <v>0</v>
      </c>
      <c r="Y208" s="15">
        <f t="shared" si="55"/>
        <v>0</v>
      </c>
      <c r="Z208" s="15">
        <f t="shared" si="55"/>
        <v>0</v>
      </c>
      <c r="AA208" s="15">
        <f t="shared" si="48"/>
        <v>0</v>
      </c>
      <c r="AB208" s="15">
        <f t="shared" si="56"/>
        <v>0</v>
      </c>
      <c r="AC208" s="15">
        <f t="shared" si="56"/>
        <v>0</v>
      </c>
      <c r="AD208" s="20">
        <f t="shared" si="49"/>
        <v>0</v>
      </c>
      <c r="AE208" s="20">
        <f t="shared" si="50"/>
        <v>0</v>
      </c>
    </row>
    <row r="209" spans="1:31" ht="12.75">
      <c r="A209" s="14"/>
      <c r="B209" s="15" t="s">
        <v>166</v>
      </c>
      <c r="C209" s="4" t="s">
        <v>146</v>
      </c>
      <c r="D209" s="2" t="s">
        <v>53</v>
      </c>
      <c r="E209" s="2">
        <v>15</v>
      </c>
      <c r="F209" s="15">
        <f t="shared" si="46"/>
        <v>0</v>
      </c>
      <c r="G209" s="15">
        <f t="shared" si="54"/>
        <v>0</v>
      </c>
      <c r="H209" s="15">
        <f t="shared" si="54"/>
        <v>0</v>
      </c>
      <c r="I209" s="15">
        <f t="shared" si="54"/>
        <v>0</v>
      </c>
      <c r="J209" s="15">
        <f t="shared" si="54"/>
        <v>0</v>
      </c>
      <c r="K209" s="15">
        <f t="shared" si="54"/>
        <v>0</v>
      </c>
      <c r="L209" s="15">
        <f t="shared" si="54"/>
        <v>0</v>
      </c>
      <c r="M209" s="15">
        <f t="shared" si="54"/>
        <v>0</v>
      </c>
      <c r="N209" s="15">
        <f t="shared" si="47"/>
        <v>0</v>
      </c>
      <c r="O209" s="15">
        <f t="shared" si="55"/>
        <v>0</v>
      </c>
      <c r="P209" s="15">
        <f t="shared" si="55"/>
        <v>0</v>
      </c>
      <c r="Q209" s="15">
        <f t="shared" si="55"/>
        <v>0</v>
      </c>
      <c r="R209" s="15">
        <f t="shared" si="55"/>
        <v>0</v>
      </c>
      <c r="S209" s="15">
        <f t="shared" si="55"/>
        <v>0</v>
      </c>
      <c r="T209" s="15">
        <f t="shared" si="55"/>
        <v>0</v>
      </c>
      <c r="U209" s="15">
        <f t="shared" si="55"/>
        <v>0</v>
      </c>
      <c r="V209" s="15">
        <f t="shared" si="55"/>
        <v>0</v>
      </c>
      <c r="W209" s="15">
        <f t="shared" si="55"/>
        <v>15</v>
      </c>
      <c r="X209" s="15">
        <f t="shared" si="55"/>
        <v>0</v>
      </c>
      <c r="Y209" s="15">
        <f t="shared" si="55"/>
        <v>0</v>
      </c>
      <c r="Z209" s="15">
        <f t="shared" si="55"/>
        <v>0</v>
      </c>
      <c r="AA209" s="15">
        <f t="shared" si="48"/>
        <v>0</v>
      </c>
      <c r="AB209" s="15">
        <f t="shared" si="56"/>
        <v>0</v>
      </c>
      <c r="AC209" s="15">
        <f t="shared" si="56"/>
        <v>0</v>
      </c>
      <c r="AD209" s="20">
        <f t="shared" si="49"/>
        <v>0</v>
      </c>
      <c r="AE209" s="20">
        <f t="shared" si="50"/>
        <v>0</v>
      </c>
    </row>
    <row r="210" spans="1:31" ht="12.75">
      <c r="A210" s="14"/>
      <c r="B210" s="15" t="s">
        <v>166</v>
      </c>
      <c r="C210" s="4" t="s">
        <v>12</v>
      </c>
      <c r="D210" s="2" t="s">
        <v>13</v>
      </c>
      <c r="E210" s="2">
        <v>405</v>
      </c>
      <c r="F210" s="15">
        <f t="shared" si="46"/>
        <v>0</v>
      </c>
      <c r="G210" s="15">
        <f t="shared" si="54"/>
        <v>0</v>
      </c>
      <c r="H210" s="15">
        <f t="shared" si="54"/>
        <v>0</v>
      </c>
      <c r="I210" s="15">
        <f t="shared" si="54"/>
        <v>0</v>
      </c>
      <c r="J210" s="15">
        <f t="shared" si="54"/>
        <v>0</v>
      </c>
      <c r="K210" s="15">
        <f t="shared" si="54"/>
        <v>0</v>
      </c>
      <c r="L210" s="15">
        <f t="shared" si="54"/>
        <v>0</v>
      </c>
      <c r="M210" s="15">
        <f t="shared" si="54"/>
        <v>0</v>
      </c>
      <c r="N210" s="15">
        <f t="shared" si="47"/>
        <v>0</v>
      </c>
      <c r="O210" s="15">
        <f t="shared" si="55"/>
        <v>0</v>
      </c>
      <c r="P210" s="15">
        <f t="shared" si="55"/>
        <v>0</v>
      </c>
      <c r="Q210" s="15">
        <f t="shared" si="55"/>
        <v>0</v>
      </c>
      <c r="R210" s="15">
        <f t="shared" si="55"/>
        <v>0</v>
      </c>
      <c r="S210" s="15">
        <f t="shared" si="55"/>
        <v>0</v>
      </c>
      <c r="T210" s="15">
        <f t="shared" si="55"/>
        <v>0</v>
      </c>
      <c r="U210" s="15">
        <f t="shared" si="55"/>
        <v>0</v>
      </c>
      <c r="V210" s="15">
        <f t="shared" si="55"/>
        <v>0</v>
      </c>
      <c r="W210" s="15">
        <f t="shared" si="55"/>
        <v>405</v>
      </c>
      <c r="X210" s="15">
        <f t="shared" si="55"/>
        <v>0</v>
      </c>
      <c r="Y210" s="15">
        <f t="shared" si="55"/>
        <v>0</v>
      </c>
      <c r="Z210" s="15">
        <f t="shared" si="55"/>
        <v>0</v>
      </c>
      <c r="AA210" s="15">
        <f t="shared" si="48"/>
        <v>0</v>
      </c>
      <c r="AB210" s="15">
        <f t="shared" si="56"/>
        <v>0</v>
      </c>
      <c r="AC210" s="15">
        <f t="shared" si="56"/>
        <v>0</v>
      </c>
      <c r="AD210" s="20">
        <f t="shared" si="49"/>
        <v>0</v>
      </c>
      <c r="AE210" s="20">
        <f t="shared" si="50"/>
        <v>0</v>
      </c>
    </row>
    <row r="211" spans="1:31" ht="12.75">
      <c r="A211" s="14"/>
      <c r="B211" s="15" t="s">
        <v>199</v>
      </c>
      <c r="C211" s="4" t="s">
        <v>121</v>
      </c>
      <c r="D211" s="2" t="s">
        <v>13</v>
      </c>
      <c r="E211" s="2">
        <v>29</v>
      </c>
      <c r="F211" s="15">
        <f t="shared" si="46"/>
        <v>0</v>
      </c>
      <c r="G211" s="15">
        <f t="shared" si="54"/>
        <v>0</v>
      </c>
      <c r="H211" s="15">
        <f t="shared" si="54"/>
        <v>0</v>
      </c>
      <c r="I211" s="15">
        <f t="shared" si="54"/>
        <v>0</v>
      </c>
      <c r="J211" s="15">
        <f t="shared" si="54"/>
        <v>0</v>
      </c>
      <c r="K211" s="15">
        <f t="shared" si="54"/>
        <v>0</v>
      </c>
      <c r="L211" s="15">
        <f t="shared" si="54"/>
        <v>0</v>
      </c>
      <c r="M211" s="15">
        <f t="shared" si="54"/>
        <v>0</v>
      </c>
      <c r="N211" s="15">
        <f t="shared" si="47"/>
        <v>0</v>
      </c>
      <c r="O211" s="15">
        <f t="shared" si="55"/>
        <v>0</v>
      </c>
      <c r="P211" s="15">
        <f t="shared" si="55"/>
        <v>29</v>
      </c>
      <c r="Q211" s="15">
        <f t="shared" si="55"/>
        <v>0</v>
      </c>
      <c r="R211" s="15">
        <f t="shared" si="55"/>
        <v>0</v>
      </c>
      <c r="S211" s="15">
        <f t="shared" si="55"/>
        <v>0</v>
      </c>
      <c r="T211" s="15">
        <f t="shared" si="55"/>
        <v>0</v>
      </c>
      <c r="U211" s="15">
        <f t="shared" si="55"/>
        <v>0</v>
      </c>
      <c r="V211" s="15">
        <f t="shared" si="55"/>
        <v>0</v>
      </c>
      <c r="W211" s="15">
        <f t="shared" si="55"/>
        <v>0</v>
      </c>
      <c r="X211" s="15">
        <f t="shared" si="55"/>
        <v>0</v>
      </c>
      <c r="Y211" s="15">
        <f t="shared" si="55"/>
        <v>0</v>
      </c>
      <c r="Z211" s="15">
        <f t="shared" si="55"/>
        <v>0</v>
      </c>
      <c r="AA211" s="15">
        <f t="shared" si="48"/>
        <v>0</v>
      </c>
      <c r="AB211" s="15">
        <f t="shared" si="56"/>
        <v>0</v>
      </c>
      <c r="AC211" s="15">
        <f t="shared" si="56"/>
        <v>0</v>
      </c>
      <c r="AD211" s="20">
        <f t="shared" si="49"/>
        <v>0</v>
      </c>
      <c r="AE211" s="20">
        <f t="shared" si="50"/>
        <v>0</v>
      </c>
    </row>
    <row r="212" spans="1:31" ht="12.75">
      <c r="A212" s="14"/>
      <c r="B212" s="15" t="s">
        <v>199</v>
      </c>
      <c r="C212" s="4" t="s">
        <v>35</v>
      </c>
      <c r="D212" s="2" t="s">
        <v>36</v>
      </c>
      <c r="E212" s="2">
        <v>149</v>
      </c>
      <c r="F212" s="15">
        <f t="shared" si="46"/>
        <v>0</v>
      </c>
      <c r="G212" s="15">
        <f aca="true" t="shared" si="57" ref="G212:M221">IF(G$119=$B212,$E212,0)</f>
        <v>0</v>
      </c>
      <c r="H212" s="15">
        <f t="shared" si="57"/>
        <v>0</v>
      </c>
      <c r="I212" s="15">
        <f t="shared" si="57"/>
        <v>0</v>
      </c>
      <c r="J212" s="15">
        <f t="shared" si="57"/>
        <v>0</v>
      </c>
      <c r="K212" s="15">
        <f t="shared" si="57"/>
        <v>0</v>
      </c>
      <c r="L212" s="15">
        <f t="shared" si="57"/>
        <v>0</v>
      </c>
      <c r="M212" s="15">
        <f t="shared" si="57"/>
        <v>0</v>
      </c>
      <c r="N212" s="15">
        <f t="shared" si="47"/>
        <v>0</v>
      </c>
      <c r="O212" s="15">
        <f aca="true" t="shared" si="58" ref="O212:Z221">IF(O$119=$B212,$E212,0)</f>
        <v>0</v>
      </c>
      <c r="P212" s="15">
        <f t="shared" si="58"/>
        <v>149</v>
      </c>
      <c r="Q212" s="15">
        <f t="shared" si="58"/>
        <v>0</v>
      </c>
      <c r="R212" s="15">
        <f t="shared" si="58"/>
        <v>0</v>
      </c>
      <c r="S212" s="15">
        <f t="shared" si="58"/>
        <v>0</v>
      </c>
      <c r="T212" s="15">
        <f t="shared" si="58"/>
        <v>0</v>
      </c>
      <c r="U212" s="15">
        <f t="shared" si="58"/>
        <v>0</v>
      </c>
      <c r="V212" s="15">
        <f t="shared" si="58"/>
        <v>0</v>
      </c>
      <c r="W212" s="15">
        <f t="shared" si="58"/>
        <v>0</v>
      </c>
      <c r="X212" s="15">
        <f t="shared" si="58"/>
        <v>0</v>
      </c>
      <c r="Y212" s="15">
        <f t="shared" si="58"/>
        <v>0</v>
      </c>
      <c r="Z212" s="15">
        <f t="shared" si="58"/>
        <v>0</v>
      </c>
      <c r="AA212" s="15">
        <f t="shared" si="48"/>
        <v>0</v>
      </c>
      <c r="AB212" s="15">
        <f t="shared" si="56"/>
        <v>0</v>
      </c>
      <c r="AC212" s="15">
        <f t="shared" si="56"/>
        <v>0</v>
      </c>
      <c r="AD212" s="20">
        <f t="shared" si="49"/>
        <v>0</v>
      </c>
      <c r="AE212" s="20">
        <f t="shared" si="50"/>
        <v>0</v>
      </c>
    </row>
    <row r="213" spans="1:31" ht="12.75">
      <c r="A213" s="14"/>
      <c r="B213" s="15" t="s">
        <v>199</v>
      </c>
      <c r="C213" s="4" t="s">
        <v>50</v>
      </c>
      <c r="D213" s="2" t="s">
        <v>36</v>
      </c>
      <c r="E213" s="2">
        <v>89</v>
      </c>
      <c r="F213" s="15">
        <f t="shared" si="46"/>
        <v>0</v>
      </c>
      <c r="G213" s="15">
        <f t="shared" si="57"/>
        <v>0</v>
      </c>
      <c r="H213" s="15">
        <f t="shared" si="57"/>
        <v>0</v>
      </c>
      <c r="I213" s="15">
        <f t="shared" si="57"/>
        <v>0</v>
      </c>
      <c r="J213" s="15">
        <f t="shared" si="57"/>
        <v>0</v>
      </c>
      <c r="K213" s="15">
        <f t="shared" si="57"/>
        <v>0</v>
      </c>
      <c r="L213" s="15">
        <f t="shared" si="57"/>
        <v>0</v>
      </c>
      <c r="M213" s="15">
        <f t="shared" si="57"/>
        <v>0</v>
      </c>
      <c r="N213" s="15">
        <f t="shared" si="47"/>
        <v>0</v>
      </c>
      <c r="O213" s="15">
        <f t="shared" si="58"/>
        <v>0</v>
      </c>
      <c r="P213" s="15">
        <f t="shared" si="58"/>
        <v>89</v>
      </c>
      <c r="Q213" s="15">
        <f t="shared" si="58"/>
        <v>0</v>
      </c>
      <c r="R213" s="15">
        <f t="shared" si="58"/>
        <v>0</v>
      </c>
      <c r="S213" s="15">
        <f t="shared" si="58"/>
        <v>0</v>
      </c>
      <c r="T213" s="15">
        <f t="shared" si="58"/>
        <v>0</v>
      </c>
      <c r="U213" s="15">
        <f t="shared" si="58"/>
        <v>0</v>
      </c>
      <c r="V213" s="15">
        <f t="shared" si="58"/>
        <v>0</v>
      </c>
      <c r="W213" s="15">
        <f t="shared" si="58"/>
        <v>0</v>
      </c>
      <c r="X213" s="15">
        <f t="shared" si="58"/>
        <v>0</v>
      </c>
      <c r="Y213" s="15">
        <f t="shared" si="58"/>
        <v>0</v>
      </c>
      <c r="Z213" s="15">
        <f t="shared" si="58"/>
        <v>0</v>
      </c>
      <c r="AA213" s="15">
        <f t="shared" si="48"/>
        <v>0</v>
      </c>
      <c r="AB213" s="15">
        <f t="shared" si="56"/>
        <v>0</v>
      </c>
      <c r="AC213" s="15">
        <f t="shared" si="56"/>
        <v>0</v>
      </c>
      <c r="AD213" s="20">
        <f t="shared" si="49"/>
        <v>0</v>
      </c>
      <c r="AE213" s="20">
        <f t="shared" si="50"/>
        <v>0</v>
      </c>
    </row>
    <row r="214" spans="1:31" ht="12.75">
      <c r="A214" s="14"/>
      <c r="B214" s="15" t="s">
        <v>199</v>
      </c>
      <c r="C214" s="4" t="s">
        <v>60</v>
      </c>
      <c r="D214" s="2" t="s">
        <v>36</v>
      </c>
      <c r="E214" s="2">
        <v>81</v>
      </c>
      <c r="F214" s="15">
        <f t="shared" si="46"/>
        <v>0</v>
      </c>
      <c r="G214" s="15">
        <f t="shared" si="57"/>
        <v>0</v>
      </c>
      <c r="H214" s="15">
        <f t="shared" si="57"/>
        <v>0</v>
      </c>
      <c r="I214" s="15">
        <f t="shared" si="57"/>
        <v>0</v>
      </c>
      <c r="J214" s="15">
        <f t="shared" si="57"/>
        <v>0</v>
      </c>
      <c r="K214" s="15">
        <f t="shared" si="57"/>
        <v>0</v>
      </c>
      <c r="L214" s="15">
        <f t="shared" si="57"/>
        <v>0</v>
      </c>
      <c r="M214" s="15">
        <f t="shared" si="57"/>
        <v>0</v>
      </c>
      <c r="N214" s="15">
        <f t="shared" si="47"/>
        <v>0</v>
      </c>
      <c r="O214" s="15">
        <f t="shared" si="58"/>
        <v>0</v>
      </c>
      <c r="P214" s="15">
        <f t="shared" si="58"/>
        <v>81</v>
      </c>
      <c r="Q214" s="15">
        <f t="shared" si="58"/>
        <v>0</v>
      </c>
      <c r="R214" s="15">
        <f t="shared" si="58"/>
        <v>0</v>
      </c>
      <c r="S214" s="15">
        <f t="shared" si="58"/>
        <v>0</v>
      </c>
      <c r="T214" s="15">
        <f t="shared" si="58"/>
        <v>0</v>
      </c>
      <c r="U214" s="15">
        <f t="shared" si="58"/>
        <v>0</v>
      </c>
      <c r="V214" s="15">
        <f t="shared" si="58"/>
        <v>0</v>
      </c>
      <c r="W214" s="15">
        <f t="shared" si="58"/>
        <v>0</v>
      </c>
      <c r="X214" s="15">
        <f t="shared" si="58"/>
        <v>0</v>
      </c>
      <c r="Y214" s="15">
        <f t="shared" si="58"/>
        <v>0</v>
      </c>
      <c r="Z214" s="15">
        <f t="shared" si="58"/>
        <v>0</v>
      </c>
      <c r="AA214" s="15">
        <f t="shared" si="48"/>
        <v>0</v>
      </c>
      <c r="AB214" s="15">
        <f t="shared" si="56"/>
        <v>0</v>
      </c>
      <c r="AC214" s="15">
        <f t="shared" si="56"/>
        <v>0</v>
      </c>
      <c r="AD214" s="20">
        <f t="shared" si="49"/>
        <v>0</v>
      </c>
      <c r="AE214" s="20">
        <f t="shared" si="50"/>
        <v>0</v>
      </c>
    </row>
    <row r="215" spans="1:31" ht="12.75">
      <c r="A215" s="14"/>
      <c r="B215" s="15" t="s">
        <v>199</v>
      </c>
      <c r="C215" s="4" t="s">
        <v>115</v>
      </c>
      <c r="D215" s="2" t="s">
        <v>36</v>
      </c>
      <c r="E215" s="2">
        <v>30</v>
      </c>
      <c r="F215" s="15">
        <f t="shared" si="46"/>
        <v>0</v>
      </c>
      <c r="G215" s="15">
        <f t="shared" si="57"/>
        <v>0</v>
      </c>
      <c r="H215" s="15">
        <f t="shared" si="57"/>
        <v>0</v>
      </c>
      <c r="I215" s="15">
        <f t="shared" si="57"/>
        <v>0</v>
      </c>
      <c r="J215" s="15">
        <f t="shared" si="57"/>
        <v>0</v>
      </c>
      <c r="K215" s="15">
        <f t="shared" si="57"/>
        <v>0</v>
      </c>
      <c r="L215" s="15">
        <f t="shared" si="57"/>
        <v>0</v>
      </c>
      <c r="M215" s="15">
        <f t="shared" si="57"/>
        <v>0</v>
      </c>
      <c r="N215" s="15">
        <f t="shared" si="47"/>
        <v>0</v>
      </c>
      <c r="O215" s="15">
        <f t="shared" si="58"/>
        <v>0</v>
      </c>
      <c r="P215" s="15">
        <f t="shared" si="58"/>
        <v>30</v>
      </c>
      <c r="Q215" s="15">
        <f t="shared" si="58"/>
        <v>0</v>
      </c>
      <c r="R215" s="15">
        <f t="shared" si="58"/>
        <v>0</v>
      </c>
      <c r="S215" s="15">
        <f t="shared" si="58"/>
        <v>0</v>
      </c>
      <c r="T215" s="15">
        <f t="shared" si="58"/>
        <v>0</v>
      </c>
      <c r="U215" s="15">
        <f t="shared" si="58"/>
        <v>0</v>
      </c>
      <c r="V215" s="15">
        <f t="shared" si="58"/>
        <v>0</v>
      </c>
      <c r="W215" s="15">
        <f t="shared" si="58"/>
        <v>0</v>
      </c>
      <c r="X215" s="15">
        <f t="shared" si="58"/>
        <v>0</v>
      </c>
      <c r="Y215" s="15">
        <f t="shared" si="58"/>
        <v>0</v>
      </c>
      <c r="Z215" s="15">
        <f t="shared" si="58"/>
        <v>0</v>
      </c>
      <c r="AA215" s="15">
        <f t="shared" si="48"/>
        <v>0</v>
      </c>
      <c r="AB215" s="15">
        <f t="shared" si="56"/>
        <v>0</v>
      </c>
      <c r="AC215" s="15">
        <f t="shared" si="56"/>
        <v>0</v>
      </c>
      <c r="AD215" s="20">
        <f t="shared" si="49"/>
        <v>0</v>
      </c>
      <c r="AE215" s="20">
        <f t="shared" si="50"/>
        <v>0</v>
      </c>
    </row>
    <row r="216" spans="1:31" ht="12.75">
      <c r="A216" s="14"/>
      <c r="B216" s="15" t="s">
        <v>165</v>
      </c>
      <c r="C216" s="4" t="s">
        <v>72</v>
      </c>
      <c r="D216" s="2" t="s">
        <v>73</v>
      </c>
      <c r="E216" s="2">
        <v>62</v>
      </c>
      <c r="F216" s="15">
        <f t="shared" si="46"/>
        <v>0</v>
      </c>
      <c r="G216" s="15">
        <f t="shared" si="57"/>
        <v>0</v>
      </c>
      <c r="H216" s="15">
        <f t="shared" si="57"/>
        <v>0</v>
      </c>
      <c r="I216" s="15">
        <f t="shared" si="57"/>
        <v>0</v>
      </c>
      <c r="J216" s="15">
        <f t="shared" si="57"/>
        <v>0</v>
      </c>
      <c r="K216" s="15">
        <f t="shared" si="57"/>
        <v>0</v>
      </c>
      <c r="L216" s="15">
        <f t="shared" si="57"/>
        <v>0</v>
      </c>
      <c r="M216" s="15">
        <f t="shared" si="57"/>
        <v>0</v>
      </c>
      <c r="N216" s="15">
        <f t="shared" si="47"/>
        <v>0</v>
      </c>
      <c r="O216" s="15">
        <f t="shared" si="58"/>
        <v>0</v>
      </c>
      <c r="P216" s="15">
        <f t="shared" si="58"/>
        <v>0</v>
      </c>
      <c r="Q216" s="15">
        <f t="shared" si="58"/>
        <v>0</v>
      </c>
      <c r="R216" s="15">
        <f t="shared" si="58"/>
        <v>0</v>
      </c>
      <c r="S216" s="15">
        <f t="shared" si="58"/>
        <v>0</v>
      </c>
      <c r="T216" s="15">
        <f t="shared" si="58"/>
        <v>62</v>
      </c>
      <c r="U216" s="15">
        <f t="shared" si="58"/>
        <v>0</v>
      </c>
      <c r="V216" s="15">
        <f t="shared" si="58"/>
        <v>0</v>
      </c>
      <c r="W216" s="15">
        <f t="shared" si="58"/>
        <v>0</v>
      </c>
      <c r="X216" s="15">
        <f t="shared" si="58"/>
        <v>0</v>
      </c>
      <c r="Y216" s="15">
        <f t="shared" si="58"/>
        <v>0</v>
      </c>
      <c r="Z216" s="15">
        <f t="shared" si="58"/>
        <v>0</v>
      </c>
      <c r="AA216" s="15">
        <f t="shared" si="48"/>
        <v>0</v>
      </c>
      <c r="AB216" s="15">
        <f t="shared" si="56"/>
        <v>0</v>
      </c>
      <c r="AC216" s="15">
        <f t="shared" si="56"/>
        <v>0</v>
      </c>
      <c r="AD216" s="20">
        <f t="shared" si="49"/>
        <v>0</v>
      </c>
      <c r="AE216" s="20">
        <f t="shared" si="50"/>
        <v>0</v>
      </c>
    </row>
    <row r="217" spans="1:31" ht="12.75">
      <c r="A217" s="14"/>
      <c r="B217" s="15" t="s">
        <v>177</v>
      </c>
      <c r="C217" s="4" t="s">
        <v>111</v>
      </c>
      <c r="D217" s="2" t="s">
        <v>112</v>
      </c>
      <c r="E217" s="2">
        <v>33</v>
      </c>
      <c r="F217" s="15">
        <f aca="true" t="shared" si="59" ref="F217:F233">IF($F$119=$B217,$E217,0)</f>
        <v>0</v>
      </c>
      <c r="G217" s="15">
        <f t="shared" si="57"/>
        <v>0</v>
      </c>
      <c r="H217" s="15">
        <f t="shared" si="57"/>
        <v>0</v>
      </c>
      <c r="I217" s="15">
        <f t="shared" si="57"/>
        <v>0</v>
      </c>
      <c r="J217" s="15">
        <f t="shared" si="57"/>
        <v>0</v>
      </c>
      <c r="K217" s="15">
        <f t="shared" si="57"/>
        <v>0</v>
      </c>
      <c r="L217" s="15">
        <f t="shared" si="57"/>
        <v>0</v>
      </c>
      <c r="M217" s="15">
        <f t="shared" si="57"/>
        <v>0</v>
      </c>
      <c r="N217" s="15">
        <f t="shared" si="47"/>
        <v>0</v>
      </c>
      <c r="O217" s="15">
        <f t="shared" si="58"/>
        <v>0</v>
      </c>
      <c r="P217" s="15">
        <f t="shared" si="58"/>
        <v>0</v>
      </c>
      <c r="Q217" s="15">
        <f t="shared" si="58"/>
        <v>0</v>
      </c>
      <c r="R217" s="15">
        <f t="shared" si="58"/>
        <v>0</v>
      </c>
      <c r="S217" s="15">
        <f t="shared" si="58"/>
        <v>33</v>
      </c>
      <c r="T217" s="15">
        <f t="shared" si="58"/>
        <v>0</v>
      </c>
      <c r="U217" s="15">
        <f t="shared" si="58"/>
        <v>0</v>
      </c>
      <c r="V217" s="15">
        <f t="shared" si="58"/>
        <v>0</v>
      </c>
      <c r="W217" s="15">
        <f t="shared" si="58"/>
        <v>0</v>
      </c>
      <c r="X217" s="15">
        <f t="shared" si="58"/>
        <v>0</v>
      </c>
      <c r="Y217" s="15">
        <f t="shared" si="58"/>
        <v>0</v>
      </c>
      <c r="Z217" s="15">
        <f t="shared" si="58"/>
        <v>0</v>
      </c>
      <c r="AA217" s="15">
        <f t="shared" si="48"/>
        <v>0</v>
      </c>
      <c r="AB217" s="15">
        <f t="shared" si="56"/>
        <v>0</v>
      </c>
      <c r="AC217" s="15">
        <f t="shared" si="56"/>
        <v>0</v>
      </c>
      <c r="AD217" s="20">
        <f t="shared" si="49"/>
        <v>0</v>
      </c>
      <c r="AE217" s="20">
        <f t="shared" si="50"/>
        <v>0</v>
      </c>
    </row>
    <row r="218" spans="1:31" ht="12.75">
      <c r="A218" s="14"/>
      <c r="B218" s="15" t="s">
        <v>177</v>
      </c>
      <c r="C218" s="4" t="s">
        <v>116</v>
      </c>
      <c r="D218" s="2" t="s">
        <v>112</v>
      </c>
      <c r="E218" s="2">
        <v>30</v>
      </c>
      <c r="F218" s="15">
        <f t="shared" si="59"/>
        <v>0</v>
      </c>
      <c r="G218" s="15">
        <f t="shared" si="57"/>
        <v>0</v>
      </c>
      <c r="H218" s="15">
        <f t="shared" si="57"/>
        <v>0</v>
      </c>
      <c r="I218" s="15">
        <f t="shared" si="57"/>
        <v>0</v>
      </c>
      <c r="J218" s="15">
        <f t="shared" si="57"/>
        <v>0</v>
      </c>
      <c r="K218" s="15">
        <f t="shared" si="57"/>
        <v>0</v>
      </c>
      <c r="L218" s="15">
        <f t="shared" si="57"/>
        <v>0</v>
      </c>
      <c r="M218" s="15">
        <f t="shared" si="57"/>
        <v>0</v>
      </c>
      <c r="N218" s="15">
        <f t="shared" si="47"/>
        <v>0</v>
      </c>
      <c r="O218" s="15">
        <f t="shared" si="58"/>
        <v>0</v>
      </c>
      <c r="P218" s="15">
        <f t="shared" si="58"/>
        <v>0</v>
      </c>
      <c r="Q218" s="15">
        <f t="shared" si="58"/>
        <v>0</v>
      </c>
      <c r="R218" s="15">
        <f t="shared" si="58"/>
        <v>0</v>
      </c>
      <c r="S218" s="15">
        <f t="shared" si="58"/>
        <v>30</v>
      </c>
      <c r="T218" s="15">
        <f t="shared" si="58"/>
        <v>0</v>
      </c>
      <c r="U218" s="15">
        <f t="shared" si="58"/>
        <v>0</v>
      </c>
      <c r="V218" s="15">
        <f t="shared" si="58"/>
        <v>0</v>
      </c>
      <c r="W218" s="15">
        <f t="shared" si="58"/>
        <v>0</v>
      </c>
      <c r="X218" s="15">
        <f t="shared" si="58"/>
        <v>0</v>
      </c>
      <c r="Y218" s="15">
        <f t="shared" si="58"/>
        <v>0</v>
      </c>
      <c r="Z218" s="15">
        <f t="shared" si="58"/>
        <v>0</v>
      </c>
      <c r="AA218" s="15">
        <f t="shared" si="48"/>
        <v>0</v>
      </c>
      <c r="AB218" s="15">
        <f t="shared" si="56"/>
        <v>0</v>
      </c>
      <c r="AC218" s="15">
        <f t="shared" si="56"/>
        <v>0</v>
      </c>
      <c r="AD218" s="20">
        <f aca="true" t="shared" si="60" ref="AD218:AD234">IF(AD$119=$B218,$E218,0)</f>
        <v>0</v>
      </c>
      <c r="AE218" s="20">
        <f t="shared" si="50"/>
        <v>0</v>
      </c>
    </row>
    <row r="219" spans="1:31" ht="12.75">
      <c r="A219" s="14" t="s">
        <v>159</v>
      </c>
      <c r="B219" s="15" t="s">
        <v>160</v>
      </c>
      <c r="C219" s="4" t="s">
        <v>29</v>
      </c>
      <c r="D219" s="2" t="s">
        <v>30</v>
      </c>
      <c r="E219" s="2">
        <v>199</v>
      </c>
      <c r="F219" s="15">
        <f t="shared" si="59"/>
        <v>0</v>
      </c>
      <c r="G219" s="15">
        <f t="shared" si="57"/>
        <v>0</v>
      </c>
      <c r="H219" s="15">
        <f t="shared" si="57"/>
        <v>0</v>
      </c>
      <c r="I219" s="15">
        <f t="shared" si="57"/>
        <v>0</v>
      </c>
      <c r="J219" s="15">
        <f t="shared" si="57"/>
        <v>0</v>
      </c>
      <c r="K219" s="15">
        <f t="shared" si="57"/>
        <v>0</v>
      </c>
      <c r="L219" s="15">
        <f t="shared" si="57"/>
        <v>0</v>
      </c>
      <c r="M219" s="15">
        <f t="shared" si="57"/>
        <v>0</v>
      </c>
      <c r="N219" s="15">
        <f t="shared" si="47"/>
        <v>199</v>
      </c>
      <c r="O219" s="15">
        <f t="shared" si="58"/>
        <v>0</v>
      </c>
      <c r="P219" s="15">
        <f t="shared" si="58"/>
        <v>0</v>
      </c>
      <c r="Q219" s="15">
        <f t="shared" si="58"/>
        <v>0</v>
      </c>
      <c r="R219" s="15">
        <f t="shared" si="58"/>
        <v>0</v>
      </c>
      <c r="S219" s="15">
        <f t="shared" si="58"/>
        <v>0</v>
      </c>
      <c r="T219" s="15">
        <f t="shared" si="58"/>
        <v>0</v>
      </c>
      <c r="U219" s="15">
        <f t="shared" si="58"/>
        <v>0</v>
      </c>
      <c r="V219" s="15">
        <f t="shared" si="58"/>
        <v>0</v>
      </c>
      <c r="W219" s="15">
        <f t="shared" si="58"/>
        <v>0</v>
      </c>
      <c r="X219" s="15">
        <f t="shared" si="58"/>
        <v>0</v>
      </c>
      <c r="Y219" s="15">
        <f t="shared" si="58"/>
        <v>0</v>
      </c>
      <c r="Z219" s="15">
        <f t="shared" si="58"/>
        <v>0</v>
      </c>
      <c r="AA219" s="15">
        <f t="shared" si="48"/>
        <v>0</v>
      </c>
      <c r="AB219" s="15">
        <f t="shared" si="56"/>
        <v>0</v>
      </c>
      <c r="AC219" s="15">
        <f t="shared" si="56"/>
        <v>0</v>
      </c>
      <c r="AD219" s="20">
        <f t="shared" si="60"/>
        <v>0</v>
      </c>
      <c r="AE219" s="20">
        <f t="shared" si="50"/>
        <v>199</v>
      </c>
    </row>
    <row r="220" spans="1:31" ht="12.75">
      <c r="A220" s="14"/>
      <c r="B220" s="15" t="s">
        <v>165</v>
      </c>
      <c r="C220" s="4" t="s">
        <v>109</v>
      </c>
      <c r="D220" s="2" t="s">
        <v>110</v>
      </c>
      <c r="E220" s="2">
        <v>33</v>
      </c>
      <c r="F220" s="15">
        <f t="shared" si="59"/>
        <v>0</v>
      </c>
      <c r="G220" s="15">
        <f t="shared" si="57"/>
        <v>0</v>
      </c>
      <c r="H220" s="15">
        <f t="shared" si="57"/>
        <v>0</v>
      </c>
      <c r="I220" s="15">
        <f t="shared" si="57"/>
        <v>0</v>
      </c>
      <c r="J220" s="15">
        <f t="shared" si="57"/>
        <v>0</v>
      </c>
      <c r="K220" s="15">
        <f t="shared" si="57"/>
        <v>0</v>
      </c>
      <c r="L220" s="15">
        <f t="shared" si="57"/>
        <v>0</v>
      </c>
      <c r="M220" s="15">
        <f t="shared" si="57"/>
        <v>0</v>
      </c>
      <c r="N220" s="15">
        <f t="shared" si="47"/>
        <v>0</v>
      </c>
      <c r="O220" s="15">
        <f t="shared" si="58"/>
        <v>0</v>
      </c>
      <c r="P220" s="15">
        <f t="shared" si="58"/>
        <v>0</v>
      </c>
      <c r="Q220" s="15">
        <f t="shared" si="58"/>
        <v>0</v>
      </c>
      <c r="R220" s="15">
        <f t="shared" si="58"/>
        <v>0</v>
      </c>
      <c r="S220" s="15">
        <f t="shared" si="58"/>
        <v>0</v>
      </c>
      <c r="T220" s="15">
        <f t="shared" si="58"/>
        <v>33</v>
      </c>
      <c r="U220" s="15">
        <f t="shared" si="58"/>
        <v>0</v>
      </c>
      <c r="V220" s="15">
        <f t="shared" si="58"/>
        <v>0</v>
      </c>
      <c r="W220" s="15">
        <f t="shared" si="58"/>
        <v>0</v>
      </c>
      <c r="X220" s="15">
        <f t="shared" si="58"/>
        <v>0</v>
      </c>
      <c r="Y220" s="15">
        <f t="shared" si="58"/>
        <v>0</v>
      </c>
      <c r="Z220" s="15">
        <f t="shared" si="58"/>
        <v>0</v>
      </c>
      <c r="AA220" s="15">
        <f t="shared" si="48"/>
        <v>0</v>
      </c>
      <c r="AB220" s="15">
        <f t="shared" si="56"/>
        <v>0</v>
      </c>
      <c r="AC220" s="15">
        <f t="shared" si="56"/>
        <v>0</v>
      </c>
      <c r="AD220" s="20">
        <f t="shared" si="60"/>
        <v>0</v>
      </c>
      <c r="AE220" s="20">
        <f t="shared" si="50"/>
        <v>0</v>
      </c>
    </row>
    <row r="221" spans="1:31" ht="12.75">
      <c r="A221" s="14"/>
      <c r="B221" s="15" t="s">
        <v>165</v>
      </c>
      <c r="C221" s="4" t="s">
        <v>129</v>
      </c>
      <c r="D221" s="2" t="s">
        <v>110</v>
      </c>
      <c r="E221" s="2">
        <v>27</v>
      </c>
      <c r="F221" s="15">
        <f t="shared" si="59"/>
        <v>0</v>
      </c>
      <c r="G221" s="15">
        <f t="shared" si="57"/>
        <v>0</v>
      </c>
      <c r="H221" s="15">
        <f t="shared" si="57"/>
        <v>0</v>
      </c>
      <c r="I221" s="15">
        <f t="shared" si="57"/>
        <v>0</v>
      </c>
      <c r="J221" s="15">
        <f t="shared" si="57"/>
        <v>0</v>
      </c>
      <c r="K221" s="15">
        <f t="shared" si="57"/>
        <v>0</v>
      </c>
      <c r="L221" s="15">
        <f t="shared" si="57"/>
        <v>0</v>
      </c>
      <c r="M221" s="15">
        <f t="shared" si="57"/>
        <v>0</v>
      </c>
      <c r="N221" s="15">
        <f t="shared" si="47"/>
        <v>0</v>
      </c>
      <c r="O221" s="15">
        <f t="shared" si="58"/>
        <v>0</v>
      </c>
      <c r="P221" s="15">
        <f t="shared" si="58"/>
        <v>0</v>
      </c>
      <c r="Q221" s="15">
        <f t="shared" si="58"/>
        <v>0</v>
      </c>
      <c r="R221" s="15">
        <f t="shared" si="58"/>
        <v>0</v>
      </c>
      <c r="S221" s="15">
        <f t="shared" si="58"/>
        <v>0</v>
      </c>
      <c r="T221" s="15">
        <f t="shared" si="58"/>
        <v>27</v>
      </c>
      <c r="U221" s="15">
        <f t="shared" si="58"/>
        <v>0</v>
      </c>
      <c r="V221" s="15">
        <f t="shared" si="58"/>
        <v>0</v>
      </c>
      <c r="W221" s="15">
        <f t="shared" si="58"/>
        <v>0</v>
      </c>
      <c r="X221" s="15">
        <f t="shared" si="58"/>
        <v>0</v>
      </c>
      <c r="Y221" s="15">
        <f t="shared" si="58"/>
        <v>0</v>
      </c>
      <c r="Z221" s="15">
        <f t="shared" si="58"/>
        <v>0</v>
      </c>
      <c r="AA221" s="15">
        <f t="shared" si="48"/>
        <v>0</v>
      </c>
      <c r="AB221" s="15">
        <f t="shared" si="56"/>
        <v>0</v>
      </c>
      <c r="AC221" s="15">
        <f t="shared" si="56"/>
        <v>0</v>
      </c>
      <c r="AD221" s="20">
        <f t="shared" si="60"/>
        <v>0</v>
      </c>
      <c r="AE221" s="20">
        <f t="shared" si="50"/>
        <v>0</v>
      </c>
    </row>
    <row r="222" spans="1:31" ht="12.75">
      <c r="A222" s="14"/>
      <c r="B222" s="15" t="s">
        <v>329</v>
      </c>
      <c r="C222" s="4" t="s">
        <v>4</v>
      </c>
      <c r="D222" s="2" t="s">
        <v>5</v>
      </c>
      <c r="E222" s="2">
        <v>875</v>
      </c>
      <c r="F222" s="15">
        <f t="shared" si="59"/>
        <v>0</v>
      </c>
      <c r="G222" s="15">
        <f aca="true" t="shared" si="61" ref="G222:M233">IF(G$119=$B222,$E222,0)</f>
        <v>0</v>
      </c>
      <c r="H222" s="15">
        <f t="shared" si="61"/>
        <v>0</v>
      </c>
      <c r="I222" s="15">
        <f t="shared" si="61"/>
        <v>0</v>
      </c>
      <c r="J222" s="15">
        <f t="shared" si="61"/>
        <v>0</v>
      </c>
      <c r="K222" s="15">
        <f t="shared" si="61"/>
        <v>0</v>
      </c>
      <c r="L222" s="15">
        <f t="shared" si="61"/>
        <v>0</v>
      </c>
      <c r="M222" s="15">
        <f t="shared" si="61"/>
        <v>0</v>
      </c>
      <c r="N222" s="15">
        <f t="shared" si="47"/>
        <v>0</v>
      </c>
      <c r="O222" s="15">
        <f aca="true" t="shared" si="62" ref="O222:Z233">IF(O$119=$B222,$E222,0)</f>
        <v>0</v>
      </c>
      <c r="P222" s="15">
        <f t="shared" si="62"/>
        <v>0</v>
      </c>
      <c r="Q222" s="15">
        <f t="shared" si="62"/>
        <v>0</v>
      </c>
      <c r="R222" s="15">
        <f t="shared" si="62"/>
        <v>0</v>
      </c>
      <c r="S222" s="15">
        <f t="shared" si="62"/>
        <v>0</v>
      </c>
      <c r="T222" s="15">
        <f t="shared" si="62"/>
        <v>0</v>
      </c>
      <c r="U222" s="15">
        <f t="shared" si="62"/>
        <v>0</v>
      </c>
      <c r="V222" s="15">
        <f t="shared" si="62"/>
        <v>0</v>
      </c>
      <c r="W222" s="15">
        <f t="shared" si="62"/>
        <v>0</v>
      </c>
      <c r="X222" s="15">
        <f t="shared" si="62"/>
        <v>875</v>
      </c>
      <c r="Y222" s="15">
        <f t="shared" si="62"/>
        <v>0</v>
      </c>
      <c r="Z222" s="15">
        <f t="shared" si="62"/>
        <v>0</v>
      </c>
      <c r="AA222" s="15">
        <f t="shared" si="48"/>
        <v>0</v>
      </c>
      <c r="AB222" s="15">
        <f aca="true" t="shared" si="63" ref="AB222:AC233">IF(AB$119=$B222,$E222,0)</f>
        <v>0</v>
      </c>
      <c r="AC222" s="15">
        <f t="shared" si="63"/>
        <v>0</v>
      </c>
      <c r="AD222" s="20">
        <f t="shared" si="60"/>
        <v>0</v>
      </c>
      <c r="AE222" s="20">
        <f t="shared" si="50"/>
        <v>0</v>
      </c>
    </row>
    <row r="223" spans="1:31" ht="12.75">
      <c r="A223" s="14"/>
      <c r="B223" s="15" t="s">
        <v>329</v>
      </c>
      <c r="C223" s="4" t="s">
        <v>18</v>
      </c>
      <c r="D223" s="2" t="s">
        <v>5</v>
      </c>
      <c r="E223" s="2">
        <v>314</v>
      </c>
      <c r="F223" s="15">
        <f t="shared" si="59"/>
        <v>0</v>
      </c>
      <c r="G223" s="15">
        <f t="shared" si="61"/>
        <v>0</v>
      </c>
      <c r="H223" s="15">
        <f t="shared" si="61"/>
        <v>0</v>
      </c>
      <c r="I223" s="15">
        <f t="shared" si="61"/>
        <v>0</v>
      </c>
      <c r="J223" s="15">
        <f t="shared" si="61"/>
        <v>0</v>
      </c>
      <c r="K223" s="15">
        <f t="shared" si="61"/>
        <v>0</v>
      </c>
      <c r="L223" s="15">
        <f t="shared" si="61"/>
        <v>0</v>
      </c>
      <c r="M223" s="15">
        <f t="shared" si="61"/>
        <v>0</v>
      </c>
      <c r="N223" s="15">
        <f t="shared" si="47"/>
        <v>0</v>
      </c>
      <c r="O223" s="15">
        <f t="shared" si="62"/>
        <v>0</v>
      </c>
      <c r="P223" s="15">
        <f t="shared" si="62"/>
        <v>0</v>
      </c>
      <c r="Q223" s="15">
        <f t="shared" si="62"/>
        <v>0</v>
      </c>
      <c r="R223" s="15">
        <f t="shared" si="62"/>
        <v>0</v>
      </c>
      <c r="S223" s="15">
        <f t="shared" si="62"/>
        <v>0</v>
      </c>
      <c r="T223" s="15">
        <f t="shared" si="62"/>
        <v>0</v>
      </c>
      <c r="U223" s="15">
        <f t="shared" si="62"/>
        <v>0</v>
      </c>
      <c r="V223" s="15">
        <f t="shared" si="62"/>
        <v>0</v>
      </c>
      <c r="W223" s="15">
        <f t="shared" si="62"/>
        <v>0</v>
      </c>
      <c r="X223" s="15">
        <f t="shared" si="62"/>
        <v>314</v>
      </c>
      <c r="Y223" s="15">
        <f t="shared" si="62"/>
        <v>0</v>
      </c>
      <c r="Z223" s="15">
        <f t="shared" si="62"/>
        <v>0</v>
      </c>
      <c r="AA223" s="15">
        <f t="shared" si="48"/>
        <v>0</v>
      </c>
      <c r="AB223" s="15">
        <f t="shared" si="63"/>
        <v>0</v>
      </c>
      <c r="AC223" s="15">
        <f t="shared" si="63"/>
        <v>0</v>
      </c>
      <c r="AD223" s="20">
        <f t="shared" si="60"/>
        <v>0</v>
      </c>
      <c r="AE223" s="20">
        <f t="shared" si="50"/>
        <v>0</v>
      </c>
    </row>
    <row r="224" spans="1:31" ht="12.75">
      <c r="A224" s="14"/>
      <c r="B224" s="15" t="s">
        <v>329</v>
      </c>
      <c r="C224" s="4" t="s">
        <v>19</v>
      </c>
      <c r="D224" s="2" t="s">
        <v>5</v>
      </c>
      <c r="E224" s="2">
        <v>275</v>
      </c>
      <c r="F224" s="15">
        <f t="shared" si="59"/>
        <v>0</v>
      </c>
      <c r="G224" s="15">
        <f t="shared" si="61"/>
        <v>0</v>
      </c>
      <c r="H224" s="15">
        <f t="shared" si="61"/>
        <v>0</v>
      </c>
      <c r="I224" s="15">
        <f t="shared" si="61"/>
        <v>0</v>
      </c>
      <c r="J224" s="15">
        <f t="shared" si="61"/>
        <v>0</v>
      </c>
      <c r="K224" s="15">
        <f t="shared" si="61"/>
        <v>0</v>
      </c>
      <c r="L224" s="15">
        <f t="shared" si="61"/>
        <v>0</v>
      </c>
      <c r="M224" s="15">
        <f t="shared" si="61"/>
        <v>0</v>
      </c>
      <c r="N224" s="15">
        <f t="shared" si="47"/>
        <v>0</v>
      </c>
      <c r="O224" s="15">
        <f t="shared" si="62"/>
        <v>0</v>
      </c>
      <c r="P224" s="15">
        <f t="shared" si="62"/>
        <v>0</v>
      </c>
      <c r="Q224" s="15">
        <f t="shared" si="62"/>
        <v>0</v>
      </c>
      <c r="R224" s="15">
        <f t="shared" si="62"/>
        <v>0</v>
      </c>
      <c r="S224" s="15">
        <f t="shared" si="62"/>
        <v>0</v>
      </c>
      <c r="T224" s="15">
        <f t="shared" si="62"/>
        <v>0</v>
      </c>
      <c r="U224" s="15">
        <f t="shared" si="62"/>
        <v>0</v>
      </c>
      <c r="V224" s="15">
        <f t="shared" si="62"/>
        <v>0</v>
      </c>
      <c r="W224" s="15">
        <f t="shared" si="62"/>
        <v>0</v>
      </c>
      <c r="X224" s="15">
        <f t="shared" si="62"/>
        <v>275</v>
      </c>
      <c r="Y224" s="15">
        <f t="shared" si="62"/>
        <v>0</v>
      </c>
      <c r="Z224" s="15">
        <f t="shared" si="62"/>
        <v>0</v>
      </c>
      <c r="AA224" s="15">
        <f t="shared" si="48"/>
        <v>0</v>
      </c>
      <c r="AB224" s="15">
        <f t="shared" si="63"/>
        <v>0</v>
      </c>
      <c r="AC224" s="15">
        <f t="shared" si="63"/>
        <v>0</v>
      </c>
      <c r="AD224" s="20">
        <f t="shared" si="60"/>
        <v>0</v>
      </c>
      <c r="AE224" s="20">
        <f t="shared" si="50"/>
        <v>0</v>
      </c>
    </row>
    <row r="225" spans="1:31" ht="12.75">
      <c r="A225" s="14"/>
      <c r="B225" s="15" t="s">
        <v>329</v>
      </c>
      <c r="C225" s="4" t="s">
        <v>102</v>
      </c>
      <c r="D225" s="2" t="s">
        <v>5</v>
      </c>
      <c r="E225" s="2">
        <v>39</v>
      </c>
      <c r="F225" s="15">
        <f t="shared" si="59"/>
        <v>0</v>
      </c>
      <c r="G225" s="15">
        <f t="shared" si="61"/>
        <v>0</v>
      </c>
      <c r="H225" s="15">
        <f t="shared" si="61"/>
        <v>0</v>
      </c>
      <c r="I225" s="15">
        <f t="shared" si="61"/>
        <v>0</v>
      </c>
      <c r="J225" s="15">
        <f t="shared" si="61"/>
        <v>0</v>
      </c>
      <c r="K225" s="15">
        <f t="shared" si="61"/>
        <v>0</v>
      </c>
      <c r="L225" s="15">
        <f t="shared" si="61"/>
        <v>0</v>
      </c>
      <c r="M225" s="15">
        <f t="shared" si="61"/>
        <v>0</v>
      </c>
      <c r="N225" s="15">
        <f t="shared" si="47"/>
        <v>0</v>
      </c>
      <c r="O225" s="15">
        <f t="shared" si="62"/>
        <v>0</v>
      </c>
      <c r="P225" s="15">
        <f t="shared" si="62"/>
        <v>0</v>
      </c>
      <c r="Q225" s="15">
        <f t="shared" si="62"/>
        <v>0</v>
      </c>
      <c r="R225" s="15">
        <f t="shared" si="62"/>
        <v>0</v>
      </c>
      <c r="S225" s="15">
        <f t="shared" si="62"/>
        <v>0</v>
      </c>
      <c r="T225" s="15">
        <f t="shared" si="62"/>
        <v>0</v>
      </c>
      <c r="U225" s="15">
        <f t="shared" si="62"/>
        <v>0</v>
      </c>
      <c r="V225" s="15">
        <f t="shared" si="62"/>
        <v>0</v>
      </c>
      <c r="W225" s="15">
        <f t="shared" si="62"/>
        <v>0</v>
      </c>
      <c r="X225" s="15">
        <f t="shared" si="62"/>
        <v>39</v>
      </c>
      <c r="Y225" s="15">
        <f t="shared" si="62"/>
        <v>0</v>
      </c>
      <c r="Z225" s="15">
        <f t="shared" si="62"/>
        <v>0</v>
      </c>
      <c r="AA225" s="15">
        <f t="shared" si="48"/>
        <v>0</v>
      </c>
      <c r="AB225" s="15">
        <f t="shared" si="63"/>
        <v>0</v>
      </c>
      <c r="AC225" s="15">
        <f t="shared" si="63"/>
        <v>0</v>
      </c>
      <c r="AD225" s="20">
        <f t="shared" si="60"/>
        <v>0</v>
      </c>
      <c r="AE225" s="20">
        <f t="shared" si="50"/>
        <v>0</v>
      </c>
    </row>
    <row r="226" spans="1:31" ht="12.75">
      <c r="A226" s="14" t="s">
        <v>159</v>
      </c>
      <c r="B226" s="15" t="s">
        <v>159</v>
      </c>
      <c r="C226" s="4" t="s">
        <v>131</v>
      </c>
      <c r="D226" s="2" t="s">
        <v>132</v>
      </c>
      <c r="E226" s="2">
        <v>26</v>
      </c>
      <c r="F226" s="15">
        <f t="shared" si="59"/>
        <v>0</v>
      </c>
      <c r="G226" s="15">
        <f t="shared" si="61"/>
        <v>0</v>
      </c>
      <c r="H226" s="15">
        <f t="shared" si="61"/>
        <v>0</v>
      </c>
      <c r="I226" s="15">
        <f t="shared" si="61"/>
        <v>0</v>
      </c>
      <c r="J226" s="15">
        <f t="shared" si="61"/>
        <v>0</v>
      </c>
      <c r="K226" s="15">
        <f t="shared" si="61"/>
        <v>0</v>
      </c>
      <c r="L226" s="15">
        <f t="shared" si="61"/>
        <v>0</v>
      </c>
      <c r="M226" s="15">
        <f t="shared" si="61"/>
        <v>0</v>
      </c>
      <c r="N226" s="15">
        <f t="shared" si="47"/>
        <v>0</v>
      </c>
      <c r="O226" s="15">
        <f t="shared" si="62"/>
        <v>0</v>
      </c>
      <c r="P226" s="15">
        <f t="shared" si="62"/>
        <v>0</v>
      </c>
      <c r="Q226" s="15">
        <f t="shared" si="62"/>
        <v>0</v>
      </c>
      <c r="R226" s="15">
        <f t="shared" si="62"/>
        <v>0</v>
      </c>
      <c r="S226" s="15">
        <f t="shared" si="62"/>
        <v>0</v>
      </c>
      <c r="T226" s="15">
        <f t="shared" si="62"/>
        <v>0</v>
      </c>
      <c r="U226" s="15">
        <f t="shared" si="62"/>
        <v>0</v>
      </c>
      <c r="V226" s="15">
        <f t="shared" si="62"/>
        <v>0</v>
      </c>
      <c r="W226" s="15">
        <f t="shared" si="62"/>
        <v>0</v>
      </c>
      <c r="X226" s="15">
        <f t="shared" si="62"/>
        <v>0</v>
      </c>
      <c r="Y226" s="15">
        <f t="shared" si="62"/>
        <v>0</v>
      </c>
      <c r="Z226" s="15">
        <f t="shared" si="62"/>
        <v>0</v>
      </c>
      <c r="AA226" s="15">
        <f t="shared" si="48"/>
        <v>0</v>
      </c>
      <c r="AB226" s="15">
        <f t="shared" si="63"/>
        <v>0</v>
      </c>
      <c r="AC226" s="15">
        <f t="shared" si="63"/>
        <v>0</v>
      </c>
      <c r="AD226" s="20">
        <f t="shared" si="60"/>
        <v>0</v>
      </c>
      <c r="AE226" s="20">
        <f t="shared" si="50"/>
        <v>26</v>
      </c>
    </row>
    <row r="227" spans="1:31" ht="12.75">
      <c r="A227" s="14"/>
      <c r="B227" s="15" t="s">
        <v>181</v>
      </c>
      <c r="C227" s="4" t="s">
        <v>41</v>
      </c>
      <c r="D227" s="2" t="s">
        <v>42</v>
      </c>
      <c r="E227" s="2">
        <v>121</v>
      </c>
      <c r="F227" s="15">
        <f t="shared" si="59"/>
        <v>0</v>
      </c>
      <c r="G227" s="15">
        <f t="shared" si="61"/>
        <v>0</v>
      </c>
      <c r="H227" s="15">
        <f t="shared" si="61"/>
        <v>0</v>
      </c>
      <c r="I227" s="15">
        <f t="shared" si="61"/>
        <v>0</v>
      </c>
      <c r="J227" s="15">
        <f t="shared" si="61"/>
        <v>0</v>
      </c>
      <c r="K227" s="15">
        <f t="shared" si="61"/>
        <v>0</v>
      </c>
      <c r="L227" s="15">
        <f t="shared" si="61"/>
        <v>0</v>
      </c>
      <c r="M227" s="15">
        <f t="shared" si="61"/>
        <v>0</v>
      </c>
      <c r="N227" s="15">
        <f t="shared" si="47"/>
        <v>0</v>
      </c>
      <c r="O227" s="15">
        <f t="shared" si="62"/>
        <v>0</v>
      </c>
      <c r="P227" s="15">
        <f t="shared" si="62"/>
        <v>0</v>
      </c>
      <c r="Q227" s="15">
        <f t="shared" si="62"/>
        <v>0</v>
      </c>
      <c r="R227" s="15">
        <f t="shared" si="62"/>
        <v>0</v>
      </c>
      <c r="S227" s="15">
        <f t="shared" si="62"/>
        <v>0</v>
      </c>
      <c r="T227" s="15">
        <f t="shared" si="62"/>
        <v>0</v>
      </c>
      <c r="U227" s="15">
        <f t="shared" si="62"/>
        <v>0</v>
      </c>
      <c r="V227" s="15">
        <f t="shared" si="62"/>
        <v>0</v>
      </c>
      <c r="W227" s="15">
        <f t="shared" si="62"/>
        <v>0</v>
      </c>
      <c r="X227" s="15">
        <f t="shared" si="62"/>
        <v>0</v>
      </c>
      <c r="Y227" s="15">
        <f t="shared" si="62"/>
        <v>0</v>
      </c>
      <c r="Z227" s="15">
        <f t="shared" si="62"/>
        <v>0</v>
      </c>
      <c r="AA227" s="15">
        <f t="shared" si="48"/>
        <v>0</v>
      </c>
      <c r="AB227" s="15">
        <f t="shared" si="63"/>
        <v>121</v>
      </c>
      <c r="AC227" s="15">
        <f t="shared" si="63"/>
        <v>0</v>
      </c>
      <c r="AD227" s="20">
        <f t="shared" si="60"/>
        <v>0</v>
      </c>
      <c r="AE227" s="20">
        <f t="shared" si="50"/>
        <v>0</v>
      </c>
    </row>
    <row r="228" spans="1:31" ht="12.75">
      <c r="A228" s="14" t="s">
        <v>159</v>
      </c>
      <c r="B228" s="15" t="s">
        <v>330</v>
      </c>
      <c r="C228" s="4" t="s">
        <v>124</v>
      </c>
      <c r="D228" s="2" t="s">
        <v>125</v>
      </c>
      <c r="E228" s="2">
        <v>29</v>
      </c>
      <c r="F228" s="15">
        <f t="shared" si="59"/>
        <v>0</v>
      </c>
      <c r="G228" s="15">
        <f t="shared" si="61"/>
        <v>0</v>
      </c>
      <c r="H228" s="15">
        <f t="shared" si="61"/>
        <v>0</v>
      </c>
      <c r="I228" s="15">
        <f t="shared" si="61"/>
        <v>0</v>
      </c>
      <c r="J228" s="15">
        <f t="shared" si="61"/>
        <v>0</v>
      </c>
      <c r="K228" s="15">
        <f t="shared" si="61"/>
        <v>0</v>
      </c>
      <c r="L228" s="15">
        <f t="shared" si="61"/>
        <v>0</v>
      </c>
      <c r="M228" s="15">
        <f t="shared" si="61"/>
        <v>0</v>
      </c>
      <c r="N228" s="15">
        <f t="shared" si="47"/>
        <v>0</v>
      </c>
      <c r="O228" s="15">
        <f t="shared" si="62"/>
        <v>0</v>
      </c>
      <c r="P228" s="15">
        <f t="shared" si="62"/>
        <v>0</v>
      </c>
      <c r="Q228" s="15">
        <f t="shared" si="62"/>
        <v>0</v>
      </c>
      <c r="R228" s="15">
        <f t="shared" si="62"/>
        <v>0</v>
      </c>
      <c r="S228" s="15">
        <f t="shared" si="62"/>
        <v>0</v>
      </c>
      <c r="T228" s="15">
        <f t="shared" si="62"/>
        <v>0</v>
      </c>
      <c r="U228" s="15">
        <f t="shared" si="62"/>
        <v>0</v>
      </c>
      <c r="V228" s="15">
        <f t="shared" si="62"/>
        <v>0</v>
      </c>
      <c r="W228" s="15">
        <f t="shared" si="62"/>
        <v>0</v>
      </c>
      <c r="X228" s="15">
        <f t="shared" si="62"/>
        <v>0</v>
      </c>
      <c r="Y228" s="15">
        <f t="shared" si="62"/>
        <v>0</v>
      </c>
      <c r="Z228" s="15">
        <f t="shared" si="62"/>
        <v>0</v>
      </c>
      <c r="AA228" s="15">
        <f t="shared" si="48"/>
        <v>29</v>
      </c>
      <c r="AB228" s="15">
        <f t="shared" si="63"/>
        <v>0</v>
      </c>
      <c r="AC228" s="15">
        <f t="shared" si="63"/>
        <v>0</v>
      </c>
      <c r="AD228" s="20">
        <f t="shared" si="60"/>
        <v>0</v>
      </c>
      <c r="AE228" s="20">
        <f t="shared" si="50"/>
        <v>29</v>
      </c>
    </row>
    <row r="229" spans="1:31" ht="12.75">
      <c r="A229" s="14"/>
      <c r="B229" s="15" t="s">
        <v>172</v>
      </c>
      <c r="C229" s="4" t="s">
        <v>47</v>
      </c>
      <c r="D229" s="2" t="s">
        <v>48</v>
      </c>
      <c r="E229" s="2">
        <v>103</v>
      </c>
      <c r="F229" s="15">
        <f t="shared" si="59"/>
        <v>0</v>
      </c>
      <c r="G229" s="15">
        <f t="shared" si="61"/>
        <v>0</v>
      </c>
      <c r="H229" s="15">
        <f t="shared" si="61"/>
        <v>0</v>
      </c>
      <c r="I229" s="15">
        <f t="shared" si="61"/>
        <v>0</v>
      </c>
      <c r="J229" s="15">
        <f t="shared" si="61"/>
        <v>0</v>
      </c>
      <c r="K229" s="15">
        <f t="shared" si="61"/>
        <v>0</v>
      </c>
      <c r="L229" s="15">
        <f t="shared" si="61"/>
        <v>0</v>
      </c>
      <c r="M229" s="15">
        <f t="shared" si="61"/>
        <v>0</v>
      </c>
      <c r="N229" s="15">
        <f t="shared" si="47"/>
        <v>0</v>
      </c>
      <c r="O229" s="15">
        <f t="shared" si="62"/>
        <v>0</v>
      </c>
      <c r="P229" s="15">
        <f t="shared" si="62"/>
        <v>0</v>
      </c>
      <c r="Q229" s="15">
        <f t="shared" si="62"/>
        <v>0</v>
      </c>
      <c r="R229" s="15">
        <f t="shared" si="62"/>
        <v>0</v>
      </c>
      <c r="S229" s="15">
        <f t="shared" si="62"/>
        <v>0</v>
      </c>
      <c r="T229" s="15">
        <f t="shared" si="62"/>
        <v>0</v>
      </c>
      <c r="U229" s="15">
        <f t="shared" si="62"/>
        <v>0</v>
      </c>
      <c r="V229" s="15">
        <f t="shared" si="62"/>
        <v>0</v>
      </c>
      <c r="W229" s="15">
        <f t="shared" si="62"/>
        <v>0</v>
      </c>
      <c r="X229" s="15">
        <f t="shared" si="62"/>
        <v>0</v>
      </c>
      <c r="Y229" s="15">
        <f t="shared" si="62"/>
        <v>103</v>
      </c>
      <c r="Z229" s="15">
        <f t="shared" si="62"/>
        <v>0</v>
      </c>
      <c r="AA229" s="15">
        <f t="shared" si="48"/>
        <v>0</v>
      </c>
      <c r="AB229" s="15">
        <f t="shared" si="63"/>
        <v>0</v>
      </c>
      <c r="AC229" s="15">
        <f t="shared" si="63"/>
        <v>0</v>
      </c>
      <c r="AD229" s="20">
        <f t="shared" si="60"/>
        <v>0</v>
      </c>
      <c r="AE229" s="20">
        <f t="shared" si="50"/>
        <v>0</v>
      </c>
    </row>
    <row r="230" spans="1:31" ht="12.75">
      <c r="A230" s="14"/>
      <c r="B230" s="15" t="s">
        <v>172</v>
      </c>
      <c r="C230" s="4" t="s">
        <v>67</v>
      </c>
      <c r="D230" s="2" t="s">
        <v>48</v>
      </c>
      <c r="E230" s="2">
        <v>75</v>
      </c>
      <c r="F230" s="15">
        <f t="shared" si="59"/>
        <v>0</v>
      </c>
      <c r="G230" s="15">
        <f t="shared" si="61"/>
        <v>0</v>
      </c>
      <c r="H230" s="15">
        <f t="shared" si="61"/>
        <v>0</v>
      </c>
      <c r="I230" s="15">
        <f t="shared" si="61"/>
        <v>0</v>
      </c>
      <c r="J230" s="15">
        <f t="shared" si="61"/>
        <v>0</v>
      </c>
      <c r="K230" s="15">
        <f t="shared" si="61"/>
        <v>0</v>
      </c>
      <c r="L230" s="15">
        <f t="shared" si="61"/>
        <v>0</v>
      </c>
      <c r="M230" s="15">
        <f t="shared" si="61"/>
        <v>0</v>
      </c>
      <c r="N230" s="15">
        <f t="shared" si="47"/>
        <v>0</v>
      </c>
      <c r="O230" s="15">
        <f t="shared" si="62"/>
        <v>0</v>
      </c>
      <c r="P230" s="15">
        <f t="shared" si="62"/>
        <v>0</v>
      </c>
      <c r="Q230" s="15">
        <f t="shared" si="62"/>
        <v>0</v>
      </c>
      <c r="R230" s="15">
        <f t="shared" si="62"/>
        <v>0</v>
      </c>
      <c r="S230" s="15">
        <f t="shared" si="62"/>
        <v>0</v>
      </c>
      <c r="T230" s="15">
        <f t="shared" si="62"/>
        <v>0</v>
      </c>
      <c r="U230" s="15">
        <f t="shared" si="62"/>
        <v>0</v>
      </c>
      <c r="V230" s="15">
        <f t="shared" si="62"/>
        <v>0</v>
      </c>
      <c r="W230" s="15">
        <f t="shared" si="62"/>
        <v>0</v>
      </c>
      <c r="X230" s="15">
        <f t="shared" si="62"/>
        <v>0</v>
      </c>
      <c r="Y230" s="15">
        <f t="shared" si="62"/>
        <v>75</v>
      </c>
      <c r="Z230" s="15">
        <f t="shared" si="62"/>
        <v>0</v>
      </c>
      <c r="AA230" s="15">
        <f t="shared" si="48"/>
        <v>0</v>
      </c>
      <c r="AB230" s="15">
        <f t="shared" si="63"/>
        <v>0</v>
      </c>
      <c r="AC230" s="15">
        <f t="shared" si="63"/>
        <v>0</v>
      </c>
      <c r="AD230" s="20">
        <f t="shared" si="60"/>
        <v>0</v>
      </c>
      <c r="AE230" s="20">
        <f t="shared" si="50"/>
        <v>0</v>
      </c>
    </row>
    <row r="231" spans="1:31" ht="12.75">
      <c r="A231" s="14"/>
      <c r="B231" s="15" t="s">
        <v>172</v>
      </c>
      <c r="C231" s="4" t="s">
        <v>97</v>
      </c>
      <c r="D231" s="2" t="s">
        <v>48</v>
      </c>
      <c r="E231" s="2">
        <v>44</v>
      </c>
      <c r="F231" s="15">
        <f t="shared" si="59"/>
        <v>0</v>
      </c>
      <c r="G231" s="15">
        <f t="shared" si="61"/>
        <v>0</v>
      </c>
      <c r="H231" s="15">
        <f t="shared" si="61"/>
        <v>0</v>
      </c>
      <c r="I231" s="15">
        <f t="shared" si="61"/>
        <v>0</v>
      </c>
      <c r="J231" s="15">
        <f t="shared" si="61"/>
        <v>0</v>
      </c>
      <c r="K231" s="15">
        <f t="shared" si="61"/>
        <v>0</v>
      </c>
      <c r="L231" s="15">
        <f t="shared" si="61"/>
        <v>0</v>
      </c>
      <c r="M231" s="15">
        <f t="shared" si="61"/>
        <v>0</v>
      </c>
      <c r="N231" s="15">
        <f t="shared" si="47"/>
        <v>0</v>
      </c>
      <c r="O231" s="15">
        <f t="shared" si="62"/>
        <v>0</v>
      </c>
      <c r="P231" s="15">
        <f t="shared" si="62"/>
        <v>0</v>
      </c>
      <c r="Q231" s="15">
        <f t="shared" si="62"/>
        <v>0</v>
      </c>
      <c r="R231" s="15">
        <f t="shared" si="62"/>
        <v>0</v>
      </c>
      <c r="S231" s="15">
        <f t="shared" si="62"/>
        <v>0</v>
      </c>
      <c r="T231" s="15">
        <f t="shared" si="62"/>
        <v>0</v>
      </c>
      <c r="U231" s="15">
        <f t="shared" si="62"/>
        <v>0</v>
      </c>
      <c r="V231" s="15">
        <f t="shared" si="62"/>
        <v>0</v>
      </c>
      <c r="W231" s="15">
        <f t="shared" si="62"/>
        <v>0</v>
      </c>
      <c r="X231" s="15">
        <f t="shared" si="62"/>
        <v>0</v>
      </c>
      <c r="Y231" s="15">
        <f t="shared" si="62"/>
        <v>44</v>
      </c>
      <c r="Z231" s="15">
        <f t="shared" si="62"/>
        <v>0</v>
      </c>
      <c r="AA231" s="15">
        <f t="shared" si="48"/>
        <v>0</v>
      </c>
      <c r="AB231" s="15">
        <f t="shared" si="63"/>
        <v>0</v>
      </c>
      <c r="AC231" s="15">
        <f t="shared" si="63"/>
        <v>0</v>
      </c>
      <c r="AD231" s="20">
        <f t="shared" si="60"/>
        <v>0</v>
      </c>
      <c r="AE231" s="20">
        <f t="shared" si="50"/>
        <v>0</v>
      </c>
    </row>
    <row r="232" spans="1:31" ht="12.75">
      <c r="A232" s="14"/>
      <c r="B232" s="15" t="s">
        <v>172</v>
      </c>
      <c r="C232" s="4" t="s">
        <v>101</v>
      </c>
      <c r="D232" s="2" t="s">
        <v>48</v>
      </c>
      <c r="E232" s="2">
        <v>39</v>
      </c>
      <c r="F232" s="15">
        <f t="shared" si="59"/>
        <v>0</v>
      </c>
      <c r="G232" s="15">
        <f t="shared" si="61"/>
        <v>0</v>
      </c>
      <c r="H232" s="15">
        <f t="shared" si="61"/>
        <v>0</v>
      </c>
      <c r="I232" s="15">
        <f t="shared" si="61"/>
        <v>0</v>
      </c>
      <c r="J232" s="15">
        <f t="shared" si="61"/>
        <v>0</v>
      </c>
      <c r="K232" s="15">
        <f t="shared" si="61"/>
        <v>0</v>
      </c>
      <c r="L232" s="15">
        <f t="shared" si="61"/>
        <v>0</v>
      </c>
      <c r="M232" s="15">
        <f t="shared" si="61"/>
        <v>0</v>
      </c>
      <c r="N232" s="15">
        <f t="shared" si="47"/>
        <v>0</v>
      </c>
      <c r="O232" s="15">
        <f t="shared" si="62"/>
        <v>0</v>
      </c>
      <c r="P232" s="15">
        <f t="shared" si="62"/>
        <v>0</v>
      </c>
      <c r="Q232" s="15">
        <f t="shared" si="62"/>
        <v>0</v>
      </c>
      <c r="R232" s="15">
        <f t="shared" si="62"/>
        <v>0</v>
      </c>
      <c r="S232" s="15">
        <f t="shared" si="62"/>
        <v>0</v>
      </c>
      <c r="T232" s="15">
        <f t="shared" si="62"/>
        <v>0</v>
      </c>
      <c r="U232" s="15">
        <f t="shared" si="62"/>
        <v>0</v>
      </c>
      <c r="V232" s="15">
        <f t="shared" si="62"/>
        <v>0</v>
      </c>
      <c r="W232" s="15">
        <f t="shared" si="62"/>
        <v>0</v>
      </c>
      <c r="X232" s="15">
        <f t="shared" si="62"/>
        <v>0</v>
      </c>
      <c r="Y232" s="15">
        <f t="shared" si="62"/>
        <v>39</v>
      </c>
      <c r="Z232" s="15">
        <f t="shared" si="62"/>
        <v>0</v>
      </c>
      <c r="AA232" s="15">
        <f t="shared" si="48"/>
        <v>0</v>
      </c>
      <c r="AB232" s="15">
        <f t="shared" si="63"/>
        <v>0</v>
      </c>
      <c r="AC232" s="15">
        <f t="shared" si="63"/>
        <v>0</v>
      </c>
      <c r="AD232" s="20">
        <f t="shared" si="60"/>
        <v>0</v>
      </c>
      <c r="AE232" s="20">
        <f t="shared" si="50"/>
        <v>0</v>
      </c>
    </row>
    <row r="233" spans="1:31" ht="12.75">
      <c r="A233" s="14"/>
      <c r="B233" s="15" t="s">
        <v>172</v>
      </c>
      <c r="C233" s="4" t="s">
        <v>139</v>
      </c>
      <c r="D233" s="2" t="s">
        <v>48</v>
      </c>
      <c r="E233" s="2">
        <v>24</v>
      </c>
      <c r="F233" s="15">
        <f t="shared" si="59"/>
        <v>0</v>
      </c>
      <c r="G233" s="15">
        <f t="shared" si="61"/>
        <v>0</v>
      </c>
      <c r="H233" s="15">
        <f t="shared" si="61"/>
        <v>0</v>
      </c>
      <c r="I233" s="15">
        <f t="shared" si="61"/>
        <v>0</v>
      </c>
      <c r="J233" s="15">
        <f t="shared" si="61"/>
        <v>0</v>
      </c>
      <c r="K233" s="15">
        <f t="shared" si="61"/>
        <v>0</v>
      </c>
      <c r="L233" s="15">
        <f t="shared" si="61"/>
        <v>0</v>
      </c>
      <c r="M233" s="15">
        <f t="shared" si="61"/>
        <v>0</v>
      </c>
      <c r="N233" s="15">
        <f t="shared" si="47"/>
        <v>0</v>
      </c>
      <c r="O233" s="15">
        <f t="shared" si="62"/>
        <v>0</v>
      </c>
      <c r="P233" s="15">
        <f t="shared" si="62"/>
        <v>0</v>
      </c>
      <c r="Q233" s="15">
        <f t="shared" si="62"/>
        <v>0</v>
      </c>
      <c r="R233" s="15">
        <f t="shared" si="62"/>
        <v>0</v>
      </c>
      <c r="S233" s="15">
        <f t="shared" si="62"/>
        <v>0</v>
      </c>
      <c r="T233" s="15">
        <f t="shared" si="62"/>
        <v>0</v>
      </c>
      <c r="U233" s="15">
        <f t="shared" si="62"/>
        <v>0</v>
      </c>
      <c r="V233" s="15">
        <f t="shared" si="62"/>
        <v>0</v>
      </c>
      <c r="W233" s="15">
        <f t="shared" si="62"/>
        <v>0</v>
      </c>
      <c r="X233" s="15">
        <f t="shared" si="62"/>
        <v>0</v>
      </c>
      <c r="Y233" s="15">
        <f t="shared" si="62"/>
        <v>24</v>
      </c>
      <c r="Z233" s="15">
        <f t="shared" si="62"/>
        <v>0</v>
      </c>
      <c r="AA233" s="15">
        <f t="shared" si="48"/>
        <v>0</v>
      </c>
      <c r="AB233" s="15">
        <f t="shared" si="63"/>
        <v>0</v>
      </c>
      <c r="AC233" s="15">
        <f t="shared" si="63"/>
        <v>0</v>
      </c>
      <c r="AD233" s="20">
        <f t="shared" si="60"/>
        <v>0</v>
      </c>
      <c r="AE233" s="20">
        <f t="shared" si="50"/>
        <v>0</v>
      </c>
    </row>
    <row r="234" spans="1:31" ht="12.75">
      <c r="A234" s="14"/>
      <c r="B234" s="15"/>
      <c r="C234" s="29"/>
      <c r="D234" s="33"/>
      <c r="E234" s="33"/>
      <c r="F234" s="15"/>
      <c r="G234" s="15"/>
      <c r="H234" s="15"/>
      <c r="I234" s="15"/>
      <c r="J234" s="15"/>
      <c r="K234" s="15"/>
      <c r="L234" s="15"/>
      <c r="M234" s="15"/>
      <c r="N234" s="15">
        <f t="shared" si="47"/>
        <v>0</v>
      </c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20">
        <f t="shared" si="60"/>
        <v>0</v>
      </c>
      <c r="AE234" s="20">
        <f t="shared" si="50"/>
        <v>0</v>
      </c>
    </row>
    <row r="235" spans="1:31" ht="12.75">
      <c r="A235" s="21"/>
      <c r="B235" s="8"/>
      <c r="C235" s="35"/>
      <c r="D235" s="36"/>
      <c r="E235" s="36"/>
      <c r="F235" s="8">
        <f aca="true" t="shared" si="64" ref="F235:Z235">SUM(F121:F234)</f>
        <v>150</v>
      </c>
      <c r="G235" s="8">
        <f t="shared" si="64"/>
        <v>990</v>
      </c>
      <c r="H235" s="8">
        <f t="shared" si="64"/>
        <v>540</v>
      </c>
      <c r="I235" s="8">
        <f t="shared" si="64"/>
        <v>2177</v>
      </c>
      <c r="J235" s="8">
        <f t="shared" si="64"/>
        <v>128</v>
      </c>
      <c r="K235" s="8">
        <f t="shared" si="64"/>
        <v>113</v>
      </c>
      <c r="L235" s="8">
        <f t="shared" si="64"/>
        <v>37</v>
      </c>
      <c r="M235" s="8">
        <f t="shared" si="64"/>
        <v>443</v>
      </c>
      <c r="N235" s="8">
        <f t="shared" si="64"/>
        <v>199</v>
      </c>
      <c r="O235" s="8">
        <f t="shared" si="64"/>
        <v>219</v>
      </c>
      <c r="P235" s="8">
        <f t="shared" si="64"/>
        <v>759</v>
      </c>
      <c r="Q235" s="8">
        <f t="shared" si="64"/>
        <v>160</v>
      </c>
      <c r="R235" s="8">
        <f t="shared" si="64"/>
        <v>26</v>
      </c>
      <c r="S235" s="8">
        <f t="shared" si="64"/>
        <v>438</v>
      </c>
      <c r="T235" s="8">
        <f t="shared" si="64"/>
        <v>1035</v>
      </c>
      <c r="U235" s="8">
        <f t="shared" si="64"/>
        <v>0</v>
      </c>
      <c r="V235" s="8">
        <f t="shared" si="64"/>
        <v>88</v>
      </c>
      <c r="W235" s="8">
        <f t="shared" si="64"/>
        <v>980</v>
      </c>
      <c r="X235" s="8">
        <f t="shared" si="64"/>
        <v>1503</v>
      </c>
      <c r="Y235" s="8">
        <f t="shared" si="64"/>
        <v>1439</v>
      </c>
      <c r="Z235" s="8">
        <f t="shared" si="64"/>
        <v>741</v>
      </c>
      <c r="AA235" s="8"/>
      <c r="AB235" s="8">
        <f>SUM(AB121:AB234)</f>
        <v>121</v>
      </c>
      <c r="AC235" s="8">
        <f>SUM(AC121:AC234)</f>
        <v>61</v>
      </c>
      <c r="AD235" s="8">
        <f>SUM(AD121:AD234)</f>
        <v>154</v>
      </c>
      <c r="AE235" s="8">
        <f>SUM(AE121:AE234)</f>
        <v>5669</v>
      </c>
    </row>
    <row r="236" spans="3:31" ht="12.75">
      <c r="C236" s="3"/>
      <c r="D236" s="1"/>
      <c r="E236" s="1"/>
      <c r="AD236" s="20">
        <f aca="true" t="shared" si="65" ref="AD236:AD261">IF(AD$119=$B236,$E236,0)</f>
        <v>0</v>
      </c>
      <c r="AE236" s="20"/>
    </row>
    <row r="237" spans="1:31" ht="12.75">
      <c r="A237" s="11"/>
      <c r="B237" s="12"/>
      <c r="C237" s="31"/>
      <c r="D237" s="32"/>
      <c r="E237" s="32"/>
      <c r="F237" s="32" t="str">
        <f aca="true" t="shared" si="66" ref="F237:L237">F119</f>
        <v>a</v>
      </c>
      <c r="G237" s="32" t="str">
        <f t="shared" si="66"/>
        <v>al</v>
      </c>
      <c r="H237" s="32" t="str">
        <f t="shared" si="66"/>
        <v>an</v>
      </c>
      <c r="I237" s="32" t="str">
        <f t="shared" si="66"/>
        <v>ga</v>
      </c>
      <c r="J237" s="32" t="str">
        <f t="shared" si="66"/>
        <v>gc</v>
      </c>
      <c r="K237" s="32" t="str">
        <f t="shared" si="66"/>
        <v>ar</v>
      </c>
      <c r="L237" s="32" t="str">
        <f t="shared" si="66"/>
        <v>vjm</v>
      </c>
      <c r="M237" s="32" t="s">
        <v>175</v>
      </c>
      <c r="N237" s="32"/>
      <c r="O237" s="32" t="str">
        <f aca="true" t="shared" si="67" ref="O237:W237">O119</f>
        <v>bsm</v>
      </c>
      <c r="P237" s="32" t="str">
        <f t="shared" si="67"/>
        <v>pc</v>
      </c>
      <c r="Q237" s="32" t="str">
        <f t="shared" si="67"/>
        <v>jinf</v>
      </c>
      <c r="R237" s="32" t="str">
        <f t="shared" si="67"/>
        <v>e</v>
      </c>
      <c r="S237" s="32" t="str">
        <f t="shared" si="67"/>
        <v>sp</v>
      </c>
      <c r="T237" s="32" t="str">
        <f t="shared" si="67"/>
        <v>CV</v>
      </c>
      <c r="U237" s="32" t="str">
        <f t="shared" si="67"/>
        <v>bsp</v>
      </c>
      <c r="V237" s="32" t="str">
        <f t="shared" si="67"/>
        <v>HG</v>
      </c>
      <c r="W237" s="32" t="str">
        <f t="shared" si="67"/>
        <v>l</v>
      </c>
      <c r="X237" s="12" t="s">
        <v>160</v>
      </c>
      <c r="Y237" s="32" t="str">
        <f>Y119</f>
        <v>ji</v>
      </c>
      <c r="Z237" s="32" t="s">
        <v>188</v>
      </c>
      <c r="AA237" s="32"/>
      <c r="AB237" s="32" t="str">
        <f>AB119</f>
        <v>v</v>
      </c>
      <c r="AC237" s="32" t="str">
        <f>AC119</f>
        <v>abs</v>
      </c>
      <c r="AD237" s="20">
        <f t="shared" si="65"/>
        <v>0</v>
      </c>
      <c r="AE237" s="20"/>
    </row>
    <row r="238" spans="1:31" ht="12.75">
      <c r="A238" s="14"/>
      <c r="B238" s="15"/>
      <c r="C238" s="29"/>
      <c r="D238" s="33"/>
      <c r="E238" s="33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20">
        <f t="shared" si="65"/>
        <v>0</v>
      </c>
      <c r="AE238" s="20"/>
    </row>
    <row r="239" spans="1:31" ht="12.75">
      <c r="A239" s="14"/>
      <c r="B239" s="15" t="s">
        <v>193</v>
      </c>
      <c r="C239" s="29" t="s">
        <v>222</v>
      </c>
      <c r="D239" s="33">
        <f>SUM(Calc!E239:AD239)</f>
        <v>150</v>
      </c>
      <c r="E239" s="33"/>
      <c r="F239" s="15">
        <f>F235</f>
        <v>150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20">
        <f t="shared" si="65"/>
        <v>0</v>
      </c>
      <c r="AE239" s="20"/>
    </row>
    <row r="240" spans="1:31" ht="12.75">
      <c r="A240" s="14"/>
      <c r="B240" s="15" t="str">
        <f>Calc!G237</f>
        <v>al</v>
      </c>
      <c r="C240" s="29" t="s">
        <v>208</v>
      </c>
      <c r="D240" s="33">
        <f>SUM(Calc!E240:AD240)</f>
        <v>990</v>
      </c>
      <c r="E240" s="33"/>
      <c r="F240" s="15"/>
      <c r="G240" s="15">
        <f>G235</f>
        <v>990</v>
      </c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20">
        <f t="shared" si="65"/>
        <v>0</v>
      </c>
      <c r="AE240" s="20"/>
    </row>
    <row r="241" spans="1:31" ht="12.75">
      <c r="A241" s="14"/>
      <c r="B241" s="15" t="str">
        <f>Calc!H237</f>
        <v>an</v>
      </c>
      <c r="C241" s="29" t="s">
        <v>209</v>
      </c>
      <c r="D241" s="33">
        <f>SUM(Calc!E241:AD241)</f>
        <v>540</v>
      </c>
      <c r="E241" s="33"/>
      <c r="F241" s="15"/>
      <c r="G241" s="15"/>
      <c r="H241" s="15">
        <f>H235</f>
        <v>540</v>
      </c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20">
        <f t="shared" si="65"/>
        <v>0</v>
      </c>
      <c r="AE241" s="20"/>
    </row>
    <row r="242" spans="1:31" ht="12.75">
      <c r="A242" s="14"/>
      <c r="B242" s="15" t="str">
        <f>Calc!I237</f>
        <v>ga</v>
      </c>
      <c r="C242" s="29" t="s">
        <v>210</v>
      </c>
      <c r="D242" s="33">
        <f>SUM(Calc!E242:AD242)</f>
        <v>2177</v>
      </c>
      <c r="E242" s="33"/>
      <c r="F242" s="15"/>
      <c r="G242" s="15"/>
      <c r="H242" s="15"/>
      <c r="I242" s="15">
        <f>I235</f>
        <v>2177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20">
        <f t="shared" si="65"/>
        <v>0</v>
      </c>
      <c r="AE242" s="20"/>
    </row>
    <row r="243" spans="1:31" ht="12.75">
      <c r="A243" s="14"/>
      <c r="B243" s="15" t="str">
        <f>Calc!J237</f>
        <v>gc</v>
      </c>
      <c r="C243" s="29" t="s">
        <v>211</v>
      </c>
      <c r="D243" s="33">
        <f>SUM(Calc!E243:AD243)</f>
        <v>128</v>
      </c>
      <c r="E243" s="33"/>
      <c r="F243" s="15"/>
      <c r="G243" s="15"/>
      <c r="H243" s="15"/>
      <c r="I243" s="15"/>
      <c r="J243" s="15">
        <f>J235</f>
        <v>128</v>
      </c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20">
        <f t="shared" si="65"/>
        <v>0</v>
      </c>
      <c r="AE243" s="20"/>
    </row>
    <row r="244" spans="1:31" ht="12.75">
      <c r="A244" s="14"/>
      <c r="B244" s="15" t="str">
        <f>Calc!K237</f>
        <v>ar</v>
      </c>
      <c r="C244" s="29" t="s">
        <v>212</v>
      </c>
      <c r="D244" s="33">
        <f>SUM(Calc!E244:AD244)</f>
        <v>113</v>
      </c>
      <c r="E244" s="33"/>
      <c r="F244" s="15"/>
      <c r="G244" s="15"/>
      <c r="H244" s="15"/>
      <c r="I244" s="15"/>
      <c r="J244" s="15"/>
      <c r="K244" s="15">
        <f>K235</f>
        <v>113</v>
      </c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20">
        <f t="shared" si="65"/>
        <v>0</v>
      </c>
      <c r="AE244" s="20"/>
    </row>
    <row r="245" spans="1:31" ht="12.75">
      <c r="A245" s="14"/>
      <c r="B245" s="15" t="s">
        <v>160</v>
      </c>
      <c r="C245" s="29" t="s">
        <v>278</v>
      </c>
      <c r="D245" s="33">
        <f>SUM(Calc!E245:AD245)</f>
        <v>199</v>
      </c>
      <c r="E245" s="33"/>
      <c r="F245" s="15"/>
      <c r="G245" s="15"/>
      <c r="H245" s="15"/>
      <c r="I245" s="15"/>
      <c r="J245" s="15"/>
      <c r="K245" s="15"/>
      <c r="L245" s="15"/>
      <c r="M245" s="15"/>
      <c r="N245" s="15">
        <f>N235</f>
        <v>199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20">
        <f t="shared" si="65"/>
        <v>0</v>
      </c>
      <c r="AE245" s="20"/>
    </row>
    <row r="246" spans="1:31" ht="12.75">
      <c r="A246" s="14"/>
      <c r="B246" s="15" t="str">
        <f>Calc!L237</f>
        <v>vjm</v>
      </c>
      <c r="C246" s="29" t="s">
        <v>213</v>
      </c>
      <c r="D246" s="33">
        <f>SUM(Calc!E246:AD246)</f>
        <v>37</v>
      </c>
      <c r="E246" s="33"/>
      <c r="F246" s="15"/>
      <c r="G246" s="15"/>
      <c r="H246" s="15"/>
      <c r="I246" s="15"/>
      <c r="J246" s="15"/>
      <c r="K246" s="15"/>
      <c r="L246" s="15">
        <f>L235</f>
        <v>37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20">
        <f t="shared" si="65"/>
        <v>0</v>
      </c>
      <c r="AE246" s="20"/>
    </row>
    <row r="247" spans="1:31" ht="12.75">
      <c r="A247" s="14"/>
      <c r="B247" s="15" t="s">
        <v>175</v>
      </c>
      <c r="C247" s="29" t="s">
        <v>215</v>
      </c>
      <c r="D247" s="33">
        <f>SUM(Calc!E247:AD247)</f>
        <v>443</v>
      </c>
      <c r="E247" s="33"/>
      <c r="F247" s="15"/>
      <c r="G247" s="15"/>
      <c r="H247" s="15"/>
      <c r="I247" s="15"/>
      <c r="J247" s="15"/>
      <c r="K247" s="15"/>
      <c r="L247" s="15"/>
      <c r="M247" s="15">
        <f>M235</f>
        <v>443</v>
      </c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20">
        <f t="shared" si="65"/>
        <v>0</v>
      </c>
      <c r="AE247" s="20"/>
    </row>
    <row r="248" spans="1:31" ht="12.75">
      <c r="A248" s="14"/>
      <c r="B248" s="15" t="str">
        <f>Calc!O237</f>
        <v>bsm</v>
      </c>
      <c r="C248" s="29" t="s">
        <v>214</v>
      </c>
      <c r="D248" s="33">
        <f>SUM(Calc!E248:AD248)</f>
        <v>219</v>
      </c>
      <c r="E248" s="33"/>
      <c r="F248" s="15"/>
      <c r="G248" s="15"/>
      <c r="H248" s="15"/>
      <c r="I248" s="15"/>
      <c r="J248" s="15"/>
      <c r="K248" s="15"/>
      <c r="L248" s="15"/>
      <c r="M248" s="15"/>
      <c r="N248" s="15"/>
      <c r="O248" s="15">
        <f>O235</f>
        <v>219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20">
        <f t="shared" si="65"/>
        <v>0</v>
      </c>
      <c r="AE248" s="20"/>
    </row>
    <row r="249" spans="1:31" ht="12.75">
      <c r="A249" s="14"/>
      <c r="B249" s="15" t="str">
        <f>Calc!P237</f>
        <v>pc</v>
      </c>
      <c r="C249" s="29" t="s">
        <v>216</v>
      </c>
      <c r="D249" s="33">
        <f>SUM(Calc!E249:AD249)</f>
        <v>759</v>
      </c>
      <c r="E249" s="33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>
        <f>P235</f>
        <v>759</v>
      </c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20">
        <f t="shared" si="65"/>
        <v>0</v>
      </c>
      <c r="AE249" s="20"/>
    </row>
    <row r="250" spans="1:31" ht="12.75">
      <c r="A250" s="14"/>
      <c r="B250" s="15" t="str">
        <f>Calc!Q237</f>
        <v>jinf</v>
      </c>
      <c r="C250" s="29" t="s">
        <v>205</v>
      </c>
      <c r="D250" s="33">
        <f>SUM(Calc!E250:AD250)</f>
        <v>160</v>
      </c>
      <c r="E250" s="33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>
        <f>Q235</f>
        <v>160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20">
        <f t="shared" si="65"/>
        <v>0</v>
      </c>
      <c r="AE250" s="20"/>
    </row>
    <row r="251" spans="1:31" ht="12.75">
      <c r="A251" s="14"/>
      <c r="B251" s="15" t="str">
        <f>Calc!R237</f>
        <v>e</v>
      </c>
      <c r="C251" s="29" t="s">
        <v>217</v>
      </c>
      <c r="D251" s="33">
        <f>SUM(Calc!E251:AD251)</f>
        <v>26</v>
      </c>
      <c r="E251" s="33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>
        <f>R235</f>
        <v>26</v>
      </c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20">
        <f t="shared" si="65"/>
        <v>0</v>
      </c>
      <c r="AE251" s="20"/>
    </row>
    <row r="252" spans="1:31" ht="12.75">
      <c r="A252" s="14"/>
      <c r="B252" s="15" t="str">
        <f>Calc!S237</f>
        <v>sp</v>
      </c>
      <c r="C252" s="29" t="s">
        <v>176</v>
      </c>
      <c r="D252" s="33">
        <f>SUM(Calc!E252:AD252)</f>
        <v>438</v>
      </c>
      <c r="E252" s="33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>
        <f>S235</f>
        <v>438</v>
      </c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20">
        <f t="shared" si="65"/>
        <v>0</v>
      </c>
      <c r="AE252" s="20"/>
    </row>
    <row r="253" spans="1:31" ht="12.75">
      <c r="A253" s="14"/>
      <c r="B253" s="15" t="str">
        <f>Calc!T237</f>
        <v>CV</v>
      </c>
      <c r="C253" s="29" t="s">
        <v>218</v>
      </c>
      <c r="D253" s="33">
        <f>SUM(Calc!E253:AD253)</f>
        <v>1035</v>
      </c>
      <c r="E253" s="33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>
        <f>T235</f>
        <v>1035</v>
      </c>
      <c r="U253" s="15"/>
      <c r="V253" s="15"/>
      <c r="W253" s="15"/>
      <c r="X253" s="15"/>
      <c r="Y253" s="15"/>
      <c r="Z253" s="15"/>
      <c r="AA253" s="15"/>
      <c r="AB253" s="15"/>
      <c r="AC253" s="15"/>
      <c r="AD253" s="20">
        <f t="shared" si="65"/>
        <v>0</v>
      </c>
      <c r="AE253" s="20"/>
    </row>
    <row r="254" spans="1:31" ht="12.75">
      <c r="A254" s="14"/>
      <c r="B254" s="15" t="s">
        <v>196</v>
      </c>
      <c r="C254" s="29" t="s">
        <v>219</v>
      </c>
      <c r="D254" s="33">
        <f>SUM(Calc!E254:AD254)</f>
        <v>0</v>
      </c>
      <c r="E254" s="33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>
        <f>U235</f>
        <v>0</v>
      </c>
      <c r="V254" s="15"/>
      <c r="W254" s="15"/>
      <c r="X254" s="15"/>
      <c r="Y254" s="15"/>
      <c r="Z254" s="15"/>
      <c r="AA254" s="15"/>
      <c r="AB254" s="15"/>
      <c r="AC254" s="15"/>
      <c r="AD254" s="20">
        <f t="shared" si="65"/>
        <v>0</v>
      </c>
      <c r="AE254" s="20"/>
    </row>
    <row r="255" spans="1:31" ht="12.75">
      <c r="A255" s="14"/>
      <c r="B255" s="15" t="s">
        <v>221</v>
      </c>
      <c r="C255" s="29" t="s">
        <v>220</v>
      </c>
      <c r="D255" s="33">
        <f>SUM(Calc!E255:AD255)</f>
        <v>88</v>
      </c>
      <c r="E255" s="33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>
        <f>V235</f>
        <v>88</v>
      </c>
      <c r="W255" s="15"/>
      <c r="X255" s="15"/>
      <c r="Y255" s="15"/>
      <c r="Z255" s="15"/>
      <c r="AA255" s="15"/>
      <c r="AB255" s="15"/>
      <c r="AC255" s="15"/>
      <c r="AD255" s="20">
        <f t="shared" si="65"/>
        <v>0</v>
      </c>
      <c r="AE255" s="20"/>
    </row>
    <row r="256" spans="1:31" ht="12.75">
      <c r="A256" s="14"/>
      <c r="B256" s="15" t="s">
        <v>166</v>
      </c>
      <c r="C256" s="29" t="s">
        <v>223</v>
      </c>
      <c r="D256" s="33">
        <f>SUM(Calc!E256:AD256)</f>
        <v>980</v>
      </c>
      <c r="E256" s="33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>
        <f>W235</f>
        <v>980</v>
      </c>
      <c r="X256" s="15"/>
      <c r="Y256" s="15"/>
      <c r="Z256" s="15"/>
      <c r="AA256" s="15"/>
      <c r="AB256" s="15"/>
      <c r="AC256" s="15"/>
      <c r="AD256" s="20">
        <f t="shared" si="65"/>
        <v>0</v>
      </c>
      <c r="AE256" s="20"/>
    </row>
    <row r="257" spans="1:31" ht="12.75">
      <c r="A257" s="14"/>
      <c r="B257" s="15" t="s">
        <v>207</v>
      </c>
      <c r="C257" s="29" t="s">
        <v>162</v>
      </c>
      <c r="D257" s="33">
        <f>SUM(Calc!E257:AD257)</f>
        <v>1503</v>
      </c>
      <c r="E257" s="33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>
        <f>X235</f>
        <v>1503</v>
      </c>
      <c r="Y257" s="15"/>
      <c r="Z257" s="15"/>
      <c r="AA257" s="15"/>
      <c r="AB257" s="15"/>
      <c r="AC257" s="15"/>
      <c r="AD257" s="20">
        <f t="shared" si="65"/>
        <v>0</v>
      </c>
      <c r="AE257" s="20"/>
    </row>
    <row r="258" spans="1:31" ht="12.75">
      <c r="A258" s="14"/>
      <c r="B258" s="15" t="s">
        <v>172</v>
      </c>
      <c r="C258" s="29" t="s">
        <v>224</v>
      </c>
      <c r="D258" s="33">
        <f>SUM(Calc!E258:AD258)</f>
        <v>1439</v>
      </c>
      <c r="E258" s="33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>
        <f>Y235</f>
        <v>1439</v>
      </c>
      <c r="Z258" s="15"/>
      <c r="AA258" s="15"/>
      <c r="AB258" s="15"/>
      <c r="AC258" s="15"/>
      <c r="AD258" s="20">
        <f t="shared" si="65"/>
        <v>0</v>
      </c>
      <c r="AE258" s="20"/>
    </row>
    <row r="259" spans="1:31" ht="12.75">
      <c r="A259" s="14"/>
      <c r="B259" s="15" t="s">
        <v>188</v>
      </c>
      <c r="C259" s="29" t="s">
        <v>225</v>
      </c>
      <c r="D259" s="33">
        <f>SUM(Calc!E259:AD259)</f>
        <v>741</v>
      </c>
      <c r="E259" s="33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>
        <f>Z235</f>
        <v>741</v>
      </c>
      <c r="AA259" s="15"/>
      <c r="AB259" s="15"/>
      <c r="AC259" s="15"/>
      <c r="AD259" s="20">
        <f t="shared" si="65"/>
        <v>0</v>
      </c>
      <c r="AE259" s="20"/>
    </row>
    <row r="260" spans="1:31" ht="12.75">
      <c r="A260" s="14"/>
      <c r="B260" s="15" t="s">
        <v>181</v>
      </c>
      <c r="C260" s="29" t="s">
        <v>180</v>
      </c>
      <c r="D260" s="33">
        <f>SUM(Calc!E260:AD260)</f>
        <v>121</v>
      </c>
      <c r="E260" s="33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>
        <f>AB235</f>
        <v>121</v>
      </c>
      <c r="AC260" s="15"/>
      <c r="AD260" s="20">
        <f t="shared" si="65"/>
        <v>0</v>
      </c>
      <c r="AE260" s="20"/>
    </row>
    <row r="261" spans="1:31" ht="12.75">
      <c r="A261" s="14"/>
      <c r="B261" s="15" t="s">
        <v>184</v>
      </c>
      <c r="C261" s="29" t="s">
        <v>226</v>
      </c>
      <c r="D261" s="33">
        <f>SUM(Calc!E261:AD261)</f>
        <v>61</v>
      </c>
      <c r="E261" s="33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>
        <f>AC235</f>
        <v>61</v>
      </c>
      <c r="AD261" s="20">
        <f t="shared" si="65"/>
        <v>0</v>
      </c>
      <c r="AE261" s="20"/>
    </row>
    <row r="262" spans="1:31" ht="12.75">
      <c r="A262" s="21"/>
      <c r="B262" s="8" t="s">
        <v>185</v>
      </c>
      <c r="C262" s="35" t="s">
        <v>186</v>
      </c>
      <c r="D262" s="36">
        <f>SUM(Calc!E262:AD262)</f>
        <v>154</v>
      </c>
      <c r="E262" s="3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20">
        <f>AD235</f>
        <v>154</v>
      </c>
      <c r="AE262" s="20"/>
    </row>
    <row r="263" spans="3:5" ht="12.75">
      <c r="C263" s="3"/>
      <c r="D263" s="1"/>
      <c r="E263" s="1"/>
    </row>
    <row r="264" spans="1:5" ht="12.75">
      <c r="A264" s="11"/>
      <c r="B264" s="12"/>
      <c r="C264" s="31" t="s">
        <v>231</v>
      </c>
      <c r="D264" s="37">
        <f>AE235</f>
        <v>5669</v>
      </c>
      <c r="E264" s="1"/>
    </row>
    <row r="265" spans="1:5" ht="12.75">
      <c r="A265" s="14"/>
      <c r="B265" s="15"/>
      <c r="C265" s="29" t="s">
        <v>206</v>
      </c>
      <c r="D265" s="30">
        <f>D251</f>
        <v>26</v>
      </c>
      <c r="E265" s="1"/>
    </row>
    <row r="266" spans="1:5" ht="12.75">
      <c r="A266" s="14"/>
      <c r="B266" s="15"/>
      <c r="C266" s="29" t="s">
        <v>227</v>
      </c>
      <c r="D266" s="30">
        <f>D249</f>
        <v>759</v>
      </c>
      <c r="E266" s="1"/>
    </row>
    <row r="267" spans="1:5" ht="12.75">
      <c r="A267" s="14"/>
      <c r="B267" s="15"/>
      <c r="C267" s="29" t="s">
        <v>228</v>
      </c>
      <c r="D267" s="30">
        <f>D250</f>
        <v>160</v>
      </c>
      <c r="E267" s="1"/>
    </row>
    <row r="268" spans="1:5" ht="12.75">
      <c r="A268" s="14"/>
      <c r="B268" s="15"/>
      <c r="C268" s="29" t="s">
        <v>10</v>
      </c>
      <c r="D268" s="30">
        <f>D253</f>
        <v>1035</v>
      </c>
      <c r="E268" s="1"/>
    </row>
    <row r="269" spans="1:5" ht="12.75">
      <c r="A269" s="14"/>
      <c r="B269" s="15"/>
      <c r="C269" s="29" t="s">
        <v>229</v>
      </c>
      <c r="D269" s="30">
        <f>D258</f>
        <v>1439</v>
      </c>
      <c r="E269" s="1"/>
    </row>
    <row r="270" spans="1:5" ht="12.75">
      <c r="A270" s="14"/>
      <c r="B270" s="15"/>
      <c r="C270" s="29" t="s">
        <v>230</v>
      </c>
      <c r="D270" s="30">
        <f>D259</f>
        <v>741</v>
      </c>
      <c r="E270" s="1"/>
    </row>
    <row r="271" spans="1:5" ht="12.75">
      <c r="A271" s="21"/>
      <c r="B271" s="8"/>
      <c r="C271" s="35" t="s">
        <v>186</v>
      </c>
      <c r="D271" s="38">
        <f>D262+D261+D260</f>
        <v>336</v>
      </c>
      <c r="E271" s="1"/>
    </row>
    <row r="272" ht="12.75">
      <c r="D272" s="5">
        <f>SUM(D264:D271)</f>
        <v>10165</v>
      </c>
    </row>
    <row r="274" spans="1:8" ht="12.75">
      <c r="A274" s="40"/>
      <c r="B274" s="41"/>
      <c r="C274" s="42" t="s">
        <v>333</v>
      </c>
      <c r="D274" s="43"/>
      <c r="G274" t="str">
        <f aca="true" t="shared" si="68" ref="G274:G283">C276</f>
        <v>division polynomiale</v>
      </c>
      <c r="H274">
        <f aca="true" t="shared" si="69" ref="H274:H283">D276</f>
        <v>157</v>
      </c>
    </row>
    <row r="275" spans="1:8" ht="12.75">
      <c r="A275" s="11"/>
      <c r="B275" s="12"/>
      <c r="C275" s="39" t="s">
        <v>3</v>
      </c>
      <c r="D275" s="13"/>
      <c r="G275" t="str">
        <f t="shared" si="68"/>
        <v>Identité remarquable</v>
      </c>
      <c r="H275">
        <f t="shared" si="69"/>
        <v>404</v>
      </c>
    </row>
    <row r="276" spans="1:8" ht="12.75">
      <c r="A276" s="14"/>
      <c r="B276" s="15"/>
      <c r="C276" s="15" t="s">
        <v>232</v>
      </c>
      <c r="D276" s="20">
        <v>157</v>
      </c>
      <c r="G276" t="str">
        <f t="shared" si="68"/>
        <v>Equation du premier degré</v>
      </c>
      <c r="H276">
        <f t="shared" si="69"/>
        <v>60</v>
      </c>
    </row>
    <row r="277" spans="1:8" ht="12.75">
      <c r="A277" s="14"/>
      <c r="B277" s="15"/>
      <c r="C277" s="15" t="s">
        <v>235</v>
      </c>
      <c r="D277" s="20">
        <v>404</v>
      </c>
      <c r="G277" t="str">
        <f t="shared" si="68"/>
        <v>Equation du second degré</v>
      </c>
      <c r="H277">
        <f t="shared" si="69"/>
        <v>77</v>
      </c>
    </row>
    <row r="278" spans="1:8" ht="12.75">
      <c r="A278" s="14"/>
      <c r="B278" s="15"/>
      <c r="C278" s="15" t="s">
        <v>143</v>
      </c>
      <c r="D278" s="20">
        <v>60</v>
      </c>
      <c r="G278" t="str">
        <f t="shared" si="68"/>
        <v>Equation du troisième degré</v>
      </c>
      <c r="H278">
        <f t="shared" si="69"/>
        <v>51</v>
      </c>
    </row>
    <row r="279" spans="1:8" ht="12.75">
      <c r="A279" s="14"/>
      <c r="B279" s="15"/>
      <c r="C279" s="15" t="s">
        <v>234</v>
      </c>
      <c r="D279" s="20">
        <v>77</v>
      </c>
      <c r="G279" t="str">
        <f t="shared" si="68"/>
        <v>Equation du troisième degré, Z auctore</v>
      </c>
      <c r="H279">
        <f t="shared" si="69"/>
        <v>47</v>
      </c>
    </row>
    <row r="280" spans="1:8" ht="12.75">
      <c r="A280" s="14"/>
      <c r="B280" s="15"/>
      <c r="C280" s="15" t="s">
        <v>27</v>
      </c>
      <c r="D280" s="20">
        <v>51</v>
      </c>
      <c r="G280" t="str">
        <f t="shared" si="68"/>
        <v>Identité remarquable du second degré</v>
      </c>
      <c r="H280">
        <f t="shared" si="69"/>
        <v>31</v>
      </c>
    </row>
    <row r="281" spans="1:8" ht="12.75">
      <c r="A281" s="14"/>
      <c r="B281" s="15"/>
      <c r="C281" s="15" t="s">
        <v>233</v>
      </c>
      <c r="D281" s="20">
        <v>47</v>
      </c>
      <c r="G281" t="str">
        <f t="shared" si="68"/>
        <v>suite numérique</v>
      </c>
      <c r="H281">
        <f t="shared" si="69"/>
        <v>7</v>
      </c>
    </row>
    <row r="282" spans="1:8" ht="12.75">
      <c r="A282" s="14"/>
      <c r="B282" s="15"/>
      <c r="C282" s="15" t="s">
        <v>240</v>
      </c>
      <c r="D282" s="20">
        <v>31</v>
      </c>
      <c r="G282" t="str">
        <f t="shared" si="68"/>
        <v>Système d'équation de 2 inconnue à 2 variable</v>
      </c>
      <c r="H282">
        <f t="shared" si="69"/>
        <v>71</v>
      </c>
    </row>
    <row r="283" spans="1:8" ht="12.75">
      <c r="A283" s="14"/>
      <c r="B283" s="15"/>
      <c r="C283" s="15" t="s">
        <v>236</v>
      </c>
      <c r="D283" s="20">
        <v>7</v>
      </c>
      <c r="G283" t="str">
        <f t="shared" si="68"/>
        <v>Système d'équation de 3 inconnue à 3 variable</v>
      </c>
      <c r="H283">
        <f t="shared" si="69"/>
        <v>133</v>
      </c>
    </row>
    <row r="284" spans="1:8" ht="12.75">
      <c r="A284" s="14"/>
      <c r="B284" s="15"/>
      <c r="C284" s="15" t="s">
        <v>238</v>
      </c>
      <c r="D284" s="20">
        <v>71</v>
      </c>
      <c r="G284" t="s">
        <v>339</v>
      </c>
      <c r="H284">
        <f>D300</f>
        <v>108</v>
      </c>
    </row>
    <row r="285" spans="1:8" ht="12.75">
      <c r="A285" s="14"/>
      <c r="B285" s="15"/>
      <c r="C285" s="15" t="s">
        <v>239</v>
      </c>
      <c r="D285" s="20">
        <v>133</v>
      </c>
      <c r="G285" t="str">
        <f>C286</f>
        <v>Nombre complexe</v>
      </c>
      <c r="H285">
        <f>D286</f>
        <v>109</v>
      </c>
    </row>
    <row r="286" spans="1:8" ht="12.75">
      <c r="A286" s="14"/>
      <c r="B286" s="15"/>
      <c r="C286" s="15" t="s">
        <v>237</v>
      </c>
      <c r="D286" s="20">
        <v>109</v>
      </c>
      <c r="G286" t="str">
        <f>C303</f>
        <v>trigo hyp</v>
      </c>
      <c r="H286">
        <f>D303</f>
        <v>54</v>
      </c>
    </row>
    <row r="287" spans="1:8" ht="12.75">
      <c r="A287" s="14"/>
      <c r="B287" s="15"/>
      <c r="C287" s="15"/>
      <c r="D287" s="20">
        <f>SUM(D276:D286)</f>
        <v>1147</v>
      </c>
      <c r="G287" t="str">
        <f>C301</f>
        <v>Matrice</v>
      </c>
      <c r="H287">
        <f>D301</f>
        <v>28</v>
      </c>
    </row>
    <row r="288" spans="1:8" ht="12.75">
      <c r="A288" s="14"/>
      <c r="B288" s="15"/>
      <c r="C288" s="15"/>
      <c r="D288" s="20"/>
      <c r="G288" t="str">
        <f>C296</f>
        <v>Série numérique</v>
      </c>
      <c r="H288">
        <f>D296</f>
        <v>3</v>
      </c>
    </row>
    <row r="289" spans="1:8" ht="12.75">
      <c r="A289" s="14"/>
      <c r="B289" s="15"/>
      <c r="C289" s="34" t="s">
        <v>9</v>
      </c>
      <c r="D289" s="20"/>
      <c r="H289">
        <f>SUM(H274:H288)</f>
        <v>1340</v>
      </c>
    </row>
    <row r="290" spans="1:8" ht="12.75">
      <c r="A290" s="14"/>
      <c r="B290" s="15"/>
      <c r="C290" s="15" t="s">
        <v>241</v>
      </c>
      <c r="D290" s="20">
        <v>35</v>
      </c>
      <c r="G290" t="str">
        <f aca="true" t="shared" si="70" ref="G290:H296">C289</f>
        <v>Analyse</v>
      </c>
      <c r="H290">
        <f t="shared" si="70"/>
        <v>0</v>
      </c>
    </row>
    <row r="291" spans="1:8" ht="12.75">
      <c r="A291" s="14"/>
      <c r="B291" s="15"/>
      <c r="C291" s="15" t="s">
        <v>242</v>
      </c>
      <c r="D291" s="20">
        <v>6</v>
      </c>
      <c r="G291" t="str">
        <f t="shared" si="70"/>
        <v>Intégrale</v>
      </c>
      <c r="H291">
        <f t="shared" si="70"/>
        <v>35</v>
      </c>
    </row>
    <row r="292" spans="1:8" ht="12.75">
      <c r="A292" s="14"/>
      <c r="B292" s="15"/>
      <c r="C292" s="15" t="s">
        <v>243</v>
      </c>
      <c r="D292" s="20">
        <v>252</v>
      </c>
      <c r="G292" t="str">
        <f t="shared" si="70"/>
        <v>Intégrale rationnelle</v>
      </c>
      <c r="H292">
        <f t="shared" si="70"/>
        <v>6</v>
      </c>
    </row>
    <row r="293" spans="1:8" ht="12.75">
      <c r="A293" s="14"/>
      <c r="B293" s="15"/>
      <c r="C293" s="15" t="s">
        <v>244</v>
      </c>
      <c r="D293" s="20">
        <v>6</v>
      </c>
      <c r="G293" t="str">
        <f t="shared" si="70"/>
        <v>Différentielle</v>
      </c>
      <c r="H293">
        <f t="shared" si="70"/>
        <v>252</v>
      </c>
    </row>
    <row r="294" spans="1:8" ht="12.75">
      <c r="A294" s="14"/>
      <c r="B294" s="15"/>
      <c r="C294" s="15" t="s">
        <v>245</v>
      </c>
      <c r="D294" s="20">
        <v>0</v>
      </c>
      <c r="G294" t="str">
        <f t="shared" si="70"/>
        <v>Primitive de fonction rationnelle</v>
      </c>
      <c r="H294">
        <f t="shared" si="70"/>
        <v>6</v>
      </c>
    </row>
    <row r="295" spans="1:8" ht="12.75">
      <c r="A295" s="14"/>
      <c r="B295" s="15"/>
      <c r="C295" s="15" t="s">
        <v>246</v>
      </c>
      <c r="D295" s="20">
        <v>1</v>
      </c>
      <c r="G295" t="str">
        <f t="shared" si="70"/>
        <v>rapport logaritthmique</v>
      </c>
      <c r="H295">
        <f t="shared" si="70"/>
        <v>0</v>
      </c>
    </row>
    <row r="296" spans="1:8" ht="12.75">
      <c r="A296" s="14"/>
      <c r="B296" s="15"/>
      <c r="C296" s="15" t="s">
        <v>247</v>
      </c>
      <c r="D296" s="20">
        <v>3</v>
      </c>
      <c r="G296" t="str">
        <f t="shared" si="70"/>
        <v>Suite numérique</v>
      </c>
      <c r="H296">
        <f t="shared" si="70"/>
        <v>1</v>
      </c>
    </row>
    <row r="297" spans="1:8" ht="12.75">
      <c r="A297" s="14"/>
      <c r="B297" s="15"/>
      <c r="C297" s="15"/>
      <c r="D297" s="20">
        <f>SUM(D290:D296)</f>
        <v>303</v>
      </c>
      <c r="H297">
        <f>SUM(H290:H296)</f>
        <v>300</v>
      </c>
    </row>
    <row r="298" spans="1:4" ht="12.75">
      <c r="A298" s="14"/>
      <c r="B298" s="15"/>
      <c r="C298" s="34" t="s">
        <v>91</v>
      </c>
      <c r="D298" s="20"/>
    </row>
    <row r="299" spans="1:8" ht="12.75">
      <c r="A299" s="14"/>
      <c r="B299" s="15"/>
      <c r="C299" s="15"/>
      <c r="D299" s="20"/>
      <c r="G299">
        <f aca="true" t="shared" si="71" ref="G299:H301">C297</f>
        <v>0</v>
      </c>
      <c r="H299">
        <f t="shared" si="71"/>
        <v>303</v>
      </c>
    </row>
    <row r="300" spans="1:8" ht="12.75">
      <c r="A300" s="14"/>
      <c r="B300" s="15"/>
      <c r="C300" s="15" t="s">
        <v>0</v>
      </c>
      <c r="D300" s="20">
        <v>108</v>
      </c>
      <c r="G300" t="str">
        <f t="shared" si="71"/>
        <v>Géométrie</v>
      </c>
      <c r="H300">
        <f t="shared" si="71"/>
        <v>0</v>
      </c>
    </row>
    <row r="301" spans="1:8" ht="12.75">
      <c r="A301" s="14"/>
      <c r="B301" s="15"/>
      <c r="C301" s="15" t="s">
        <v>248</v>
      </c>
      <c r="D301" s="20">
        <v>28</v>
      </c>
      <c r="G301">
        <f t="shared" si="71"/>
        <v>0</v>
      </c>
      <c r="H301">
        <f t="shared" si="71"/>
        <v>0</v>
      </c>
    </row>
    <row r="302" spans="1:8" ht="12.75">
      <c r="A302" s="14"/>
      <c r="B302" s="15"/>
      <c r="C302" s="15" t="s">
        <v>249</v>
      </c>
      <c r="D302" s="20">
        <v>71</v>
      </c>
      <c r="G302" t="s">
        <v>340</v>
      </c>
      <c r="H302">
        <f>D302</f>
        <v>71</v>
      </c>
    </row>
    <row r="303" spans="1:4" ht="12.75">
      <c r="A303" s="14"/>
      <c r="B303" s="15"/>
      <c r="C303" s="15" t="s">
        <v>250</v>
      </c>
      <c r="D303" s="20">
        <v>54</v>
      </c>
    </row>
    <row r="304" spans="1:8" ht="12.75">
      <c r="A304" s="14"/>
      <c r="B304" s="15"/>
      <c r="C304" s="15"/>
      <c r="D304" s="20">
        <f>SUM(D300:D303)</f>
        <v>261</v>
      </c>
      <c r="G304">
        <f aca="true" t="shared" si="72" ref="G304:H306">C304</f>
        <v>0</v>
      </c>
      <c r="H304">
        <f t="shared" si="72"/>
        <v>261</v>
      </c>
    </row>
    <row r="305" spans="1:8" ht="12.75">
      <c r="A305" s="14"/>
      <c r="B305" s="15"/>
      <c r="C305" s="15"/>
      <c r="D305" s="20"/>
      <c r="G305">
        <f t="shared" si="72"/>
        <v>0</v>
      </c>
      <c r="H305">
        <f t="shared" si="72"/>
        <v>0</v>
      </c>
    </row>
    <row r="306" spans="1:8" ht="12.75">
      <c r="A306" s="14"/>
      <c r="B306" s="15"/>
      <c r="C306" s="15"/>
      <c r="D306" s="20">
        <f>D304+D297+D287</f>
        <v>1711</v>
      </c>
      <c r="G306">
        <f t="shared" si="72"/>
        <v>0</v>
      </c>
      <c r="H306">
        <f t="shared" si="72"/>
        <v>1711</v>
      </c>
    </row>
    <row r="307" spans="1:4" ht="12.75">
      <c r="A307" s="11" t="s">
        <v>275</v>
      </c>
      <c r="B307" s="12"/>
      <c r="C307" s="44" t="s">
        <v>251</v>
      </c>
      <c r="D307" s="45" t="s">
        <v>252</v>
      </c>
    </row>
    <row r="308" spans="1:4" ht="12.75">
      <c r="A308" s="14"/>
      <c r="B308" s="15"/>
      <c r="C308" s="6" t="s">
        <v>253</v>
      </c>
      <c r="D308" s="16" t="s">
        <v>254</v>
      </c>
    </row>
    <row r="309" spans="1:4" ht="12.75">
      <c r="A309" s="14"/>
      <c r="B309" s="15"/>
      <c r="C309" s="6" t="s">
        <v>255</v>
      </c>
      <c r="D309" s="16" t="s">
        <v>256</v>
      </c>
    </row>
    <row r="310" spans="1:4" ht="12.75">
      <c r="A310" s="14"/>
      <c r="B310" s="15"/>
      <c r="C310" s="6" t="s">
        <v>257</v>
      </c>
      <c r="D310" s="16" t="s">
        <v>258</v>
      </c>
    </row>
    <row r="311" spans="1:4" ht="12.75">
      <c r="A311" s="14"/>
      <c r="B311" s="15"/>
      <c r="C311" s="6" t="s">
        <v>259</v>
      </c>
      <c r="D311" s="16" t="s">
        <v>260</v>
      </c>
    </row>
    <row r="312" spans="1:4" ht="12.75">
      <c r="A312" s="14"/>
      <c r="B312" s="15"/>
      <c r="C312" s="6" t="s">
        <v>261</v>
      </c>
      <c r="D312" s="16" t="s">
        <v>262</v>
      </c>
    </row>
    <row r="313" spans="1:4" ht="12.75">
      <c r="A313" s="14"/>
      <c r="B313" s="15"/>
      <c r="C313" s="6" t="s">
        <v>263</v>
      </c>
      <c r="D313" s="16" t="s">
        <v>264</v>
      </c>
    </row>
    <row r="314" spans="1:4" ht="12.75">
      <c r="A314" s="14"/>
      <c r="B314" s="15"/>
      <c r="C314" s="6" t="s">
        <v>265</v>
      </c>
      <c r="D314" s="16" t="s">
        <v>266</v>
      </c>
    </row>
    <row r="315" spans="1:4" ht="12.75">
      <c r="A315" s="14"/>
      <c r="B315" s="15"/>
      <c r="C315" s="6" t="s">
        <v>267</v>
      </c>
      <c r="D315" s="16" t="s">
        <v>268</v>
      </c>
    </row>
    <row r="316" spans="1:4" ht="12.75">
      <c r="A316" s="14"/>
      <c r="B316" s="15"/>
      <c r="C316" s="6" t="s">
        <v>269</v>
      </c>
      <c r="D316" s="16" t="s">
        <v>270</v>
      </c>
    </row>
    <row r="317" spans="1:4" ht="12.75">
      <c r="A317" s="14"/>
      <c r="B317" s="15"/>
      <c r="C317" s="6" t="s">
        <v>271</v>
      </c>
      <c r="D317" s="16" t="s">
        <v>272</v>
      </c>
    </row>
    <row r="318" spans="1:4" ht="12.75">
      <c r="A318" s="14"/>
      <c r="B318" s="15"/>
      <c r="C318" s="6" t="s">
        <v>273</v>
      </c>
      <c r="D318" s="16" t="s">
        <v>274</v>
      </c>
    </row>
    <row r="319" spans="1:4" ht="12.75">
      <c r="A319" s="21"/>
      <c r="B319" s="8"/>
      <c r="C319" s="8"/>
      <c r="D319" s="22"/>
    </row>
    <row r="322" ht="12.75">
      <c r="C322" t="s">
        <v>392</v>
      </c>
    </row>
    <row r="324" ht="12.75">
      <c r="C324" t="s">
        <v>393</v>
      </c>
    </row>
    <row r="325" spans="3:4" ht="12.75">
      <c r="C325" t="s">
        <v>394</v>
      </c>
      <c r="D325">
        <v>343</v>
      </c>
    </row>
    <row r="326" spans="3:4" ht="12.75">
      <c r="C326" t="s">
        <v>395</v>
      </c>
      <c r="D326">
        <v>191</v>
      </c>
    </row>
    <row r="327" spans="3:4" ht="12.75">
      <c r="C327" s="75" t="s">
        <v>397</v>
      </c>
      <c r="D327">
        <v>544</v>
      </c>
    </row>
    <row r="328" ht="12.75">
      <c r="D328">
        <f>D325+D326+D327</f>
        <v>1078</v>
      </c>
    </row>
    <row r="330" spans="3:4" ht="12.75">
      <c r="C330" s="74" t="s">
        <v>400</v>
      </c>
      <c r="D330">
        <v>55477</v>
      </c>
    </row>
    <row r="331" spans="3:4" ht="12.75">
      <c r="C331" s="74" t="s">
        <v>399</v>
      </c>
      <c r="D331">
        <v>12414</v>
      </c>
    </row>
    <row r="332" spans="3:4" ht="12.75">
      <c r="C332" s="74" t="s">
        <v>396</v>
      </c>
      <c r="D332">
        <f>D328</f>
        <v>1078</v>
      </c>
    </row>
    <row r="333" spans="3:4" ht="12.75">
      <c r="C333" s="74" t="s">
        <v>398</v>
      </c>
      <c r="D333">
        <v>2923</v>
      </c>
    </row>
  </sheetData>
  <hyperlinks>
    <hyperlink ref="C327" r:id="rId1" display="http://www.wideo.fr/search/?q=user:cappello "/>
    <hyperlink ref="C331" r:id="rId2" display="http://capello.blog4ever.com/blog/index-371186.html "/>
    <hyperlink ref="C332" r:id="rId3" display="http://www.wideo.fr/search/?q=user:cappello"/>
    <hyperlink ref="C333" r:id="rId4" display="http://science-physique.blog4ever.com/blog/index-379592.html"/>
    <hyperlink ref="C330" r:id="rId5" display="http://mathris.blog4ever.com/blog/index-310546.html "/>
  </hyperlinks>
  <printOptions/>
  <pageMargins left="0.75" right="0.75" top="1" bottom="1" header="0.4921259845" footer="0.4921259845"/>
  <pageSetup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2013-01-02T05:51:46Z</cp:lastPrinted>
  <dcterms:created xsi:type="dcterms:W3CDTF">2012-12-31T23:53:15Z</dcterms:created>
  <dcterms:modified xsi:type="dcterms:W3CDTF">2013-02-03T23:20:51Z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